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9615" activeTab="0"/>
  </bookViews>
  <sheets>
    <sheet name="Sheet 1" sheetId="1" r:id="rId1"/>
  </sheets>
  <definedNames>
    <definedName name="_xlnm.Print_Area" localSheetId="0">'Sheet 1'!$A$1:$H$100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<sst xmlns="http://schemas.openxmlformats.org/spreadsheetml/2006/main" count="187" uniqueCount="78">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</sst>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74">
      <selection activeCell="H100" sqref="A1:H100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12561238.97</v>
      </c>
      <c r="D5" s="8">
        <v>791218</v>
      </c>
      <c r="E5" s="8">
        <v>791218</v>
      </c>
      <c r="F5" s="8">
        <v>0</v>
      </c>
      <c r="G5" s="8">
        <f>C5-E5-F5</f>
        <v>11770020.97</v>
      </c>
      <c r="H5" s="8">
        <f>(E5+F5)/C5*100</f>
        <v>6.2988850215306424</v>
      </c>
      <c r="I5" s="1"/>
    </row>
    <row r="6" spans="1:9" ht="9.75" customHeight="1">
      <c r="A6" s="6" t="s">
        <v>14</v>
      </c>
      <c r="B6" s="7" t="s">
        <v>15</v>
      </c>
      <c r="C6" s="8">
        <v>3674139</v>
      </c>
      <c r="D6" s="8">
        <v>635184.31</v>
      </c>
      <c r="E6" s="8">
        <v>635184.31</v>
      </c>
      <c r="F6" s="8">
        <v>0</v>
      </c>
      <c r="G6" s="8">
        <f>C6-E6-F6</f>
        <v>3038954.69</v>
      </c>
      <c r="H6" s="8">
        <f>(E6+F6)/C6*100</f>
        <v>17.287977128791262</v>
      </c>
      <c r="I6" s="1"/>
    </row>
    <row r="7" spans="1:9" ht="9.75" customHeight="1">
      <c r="A7" s="6" t="s">
        <v>16</v>
      </c>
      <c r="B7" s="7" t="s">
        <v>17</v>
      </c>
      <c r="C7" s="8">
        <v>3024410</v>
      </c>
      <c r="D7" s="8">
        <v>313634.01</v>
      </c>
      <c r="E7" s="8">
        <v>313634.01</v>
      </c>
      <c r="F7" s="8">
        <v>0</v>
      </c>
      <c r="G7" s="8">
        <f>C7-E7-F7</f>
        <v>2710775.99</v>
      </c>
      <c r="H7" s="8">
        <f>(E7+F7)/C7*100</f>
        <v>10.37008904216029</v>
      </c>
      <c r="I7" s="1"/>
    </row>
    <row r="8" spans="1:9" ht="9.75" customHeight="1">
      <c r="A8" s="6" t="s">
        <v>18</v>
      </c>
      <c r="B8" s="7" t="s">
        <v>19</v>
      </c>
      <c r="C8" s="8">
        <v>682043</v>
      </c>
      <c r="D8" s="8">
        <v>148708.35</v>
      </c>
      <c r="E8" s="8">
        <v>148708.35</v>
      </c>
      <c r="F8" s="8">
        <v>0</v>
      </c>
      <c r="G8" s="8">
        <f>C8-E8-F8</f>
        <v>533334.65</v>
      </c>
      <c r="H8" s="8">
        <f>(E8+F8)/C8*100</f>
        <v>21.803368702559812</v>
      </c>
      <c r="I8" s="1"/>
    </row>
    <row r="9" spans="1:9" ht="9.75" customHeight="1">
      <c r="A9" s="6" t="s">
        <v>20</v>
      </c>
      <c r="B9" s="7" t="s">
        <v>21</v>
      </c>
      <c r="C9" s="8">
        <v>44500</v>
      </c>
      <c r="D9" s="8">
        <v>405.71</v>
      </c>
      <c r="E9" s="8">
        <v>405.71</v>
      </c>
      <c r="F9" s="8">
        <v>0</v>
      </c>
      <c r="G9" s="8">
        <f>C9-E9-F9</f>
        <v>44094.29</v>
      </c>
      <c r="H9" s="8">
        <f>(E9+F9)/C9*100</f>
        <v>0.9117078651685392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947183.5</v>
      </c>
      <c r="D12" s="8">
        <v>78641.35</v>
      </c>
      <c r="E12" s="8">
        <v>78641.35</v>
      </c>
      <c r="F12" s="8">
        <v>0</v>
      </c>
      <c r="G12" s="8">
        <f>C12-E12-F12</f>
        <v>868542.15</v>
      </c>
      <c r="H12" s="8">
        <f>(E12+F12)/C12*100</f>
        <v>8.302652020437435</v>
      </c>
      <c r="I12" s="1"/>
    </row>
    <row r="13" spans="1:9" ht="9.75" customHeight="1">
      <c r="A13" s="6" t="s">
        <v>25</v>
      </c>
      <c r="B13" s="7" t="s">
        <v>26</v>
      </c>
      <c r="C13" s="8">
        <v>139811</v>
      </c>
      <c r="D13" s="8">
        <v>8787.39</v>
      </c>
      <c r="E13" s="8">
        <v>8787.39</v>
      </c>
      <c r="F13" s="8">
        <v>0</v>
      </c>
      <c r="G13" s="8">
        <f>C13-E13-F13</f>
        <v>131023.61</v>
      </c>
      <c r="H13" s="8">
        <f>(E13+F13)/C13*100</f>
        <v>6.285192152262697</v>
      </c>
      <c r="I13" s="1"/>
    </row>
    <row r="14" spans="1:9" ht="9.75" customHeight="1">
      <c r="A14" s="9" t="s">
        <v>27</v>
      </c>
      <c r="B14" s="9"/>
      <c r="C14" s="8">
        <f>+SUM(C5:C13)</f>
        <v>21073325.47</v>
      </c>
      <c r="D14" s="8">
        <f>+SUM(D5:D13)</f>
        <v>1976579.12</v>
      </c>
      <c r="E14" s="8">
        <f>+SUM(E5:E13)</f>
        <v>1976579.12</v>
      </c>
      <c r="F14" s="8">
        <f>+SUM(F5:F13)</f>
        <v>0</v>
      </c>
      <c r="G14" s="8">
        <f>C14-E14-F14</f>
        <v>19096746.349999998</v>
      </c>
      <c r="H14" s="8">
        <f>(E14+F14)/C14*100</f>
        <v>9.379531117733931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6095174</v>
      </c>
      <c r="D17" s="8">
        <v>531628.55</v>
      </c>
      <c r="E17" s="8">
        <v>531628.55</v>
      </c>
      <c r="F17" s="8">
        <v>0</v>
      </c>
      <c r="G17" s="8">
        <f aca="true" t="shared" si="0" ref="G17:G24">C17-E17-F17</f>
        <v>5563545.45</v>
      </c>
      <c r="H17" s="8">
        <f>(E17+F17)/C17*100</f>
        <v>8.722122617008145</v>
      </c>
      <c r="I17" s="1"/>
    </row>
    <row r="18" spans="1:9" ht="9.75" customHeight="1">
      <c r="A18" s="6" t="s">
        <v>33</v>
      </c>
      <c r="B18" s="7" t="s">
        <v>34</v>
      </c>
      <c r="C18" s="8">
        <v>2123731</v>
      </c>
      <c r="D18" s="8">
        <v>178420.04</v>
      </c>
      <c r="E18" s="8">
        <v>178420.04</v>
      </c>
      <c r="F18" s="8">
        <v>0</v>
      </c>
      <c r="G18" s="8">
        <f t="shared" si="0"/>
        <v>1945310.96</v>
      </c>
      <c r="H18" s="8">
        <f>(E18+F18)/C18*100</f>
        <v>8.401254207806922</v>
      </c>
      <c r="I18" s="1"/>
    </row>
    <row r="19" spans="1:9" ht="9.75" customHeight="1">
      <c r="A19" s="6" t="s">
        <v>35</v>
      </c>
      <c r="B19" s="7" t="s">
        <v>36</v>
      </c>
      <c r="C19" s="8">
        <v>132702</v>
      </c>
      <c r="D19" s="8">
        <v>20774.47</v>
      </c>
      <c r="E19" s="8">
        <v>20774.47</v>
      </c>
      <c r="F19" s="8">
        <v>4602.8</v>
      </c>
      <c r="G19" s="8">
        <f t="shared" si="0"/>
        <v>107324.73</v>
      </c>
      <c r="H19" s="8">
        <f>(E19+F19)/C19*100</f>
        <v>19.12350228331148</v>
      </c>
      <c r="I19" s="1"/>
    </row>
    <row r="20" spans="1:9" ht="9.75" customHeight="1">
      <c r="A20" s="6" t="s">
        <v>37</v>
      </c>
      <c r="B20" s="7" t="s">
        <v>38</v>
      </c>
      <c r="C20" s="8">
        <v>476921.25</v>
      </c>
      <c r="D20" s="8">
        <v>36018.95</v>
      </c>
      <c r="E20" s="8">
        <v>36018.95</v>
      </c>
      <c r="F20" s="8">
        <v>77526.86</v>
      </c>
      <c r="G20" s="8">
        <f t="shared" si="0"/>
        <v>363375.44</v>
      </c>
      <c r="H20" s="8">
        <f>(E20+F20)/C20*100</f>
        <v>23.808083619675156</v>
      </c>
      <c r="I20" s="1"/>
    </row>
    <row r="21" spans="1:9" ht="9.75" customHeight="1">
      <c r="A21" s="6" t="s">
        <v>39</v>
      </c>
      <c r="B21" s="7" t="s">
        <v>40</v>
      </c>
      <c r="C21" s="8">
        <v>0</v>
      </c>
      <c r="D21" s="8">
        <v>0</v>
      </c>
      <c r="E21" s="8">
        <v>0</v>
      </c>
      <c r="F21" s="8">
        <v>0</v>
      </c>
      <c r="G21" s="8">
        <f t="shared" si="0"/>
        <v>0</v>
      </c>
      <c r="H21" s="8">
        <v>0</v>
      </c>
      <c r="I21" s="1"/>
    </row>
    <row r="22" spans="1:9" ht="9.75" customHeight="1">
      <c r="A22" s="6" t="s">
        <v>41</v>
      </c>
      <c r="B22" s="7" t="s">
        <v>42</v>
      </c>
      <c r="C22" s="8">
        <v>19100</v>
      </c>
      <c r="D22" s="8">
        <v>8105</v>
      </c>
      <c r="E22" s="8">
        <v>8105</v>
      </c>
      <c r="F22" s="8">
        <v>0</v>
      </c>
      <c r="G22" s="8">
        <f t="shared" si="0"/>
        <v>10995</v>
      </c>
      <c r="H22" s="8">
        <f>(E22+F22)/C22*100</f>
        <v>42.43455497382199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8847628.25</v>
      </c>
      <c r="D24" s="8">
        <f>+SUM(D17:D23)</f>
        <v>774947.01</v>
      </c>
      <c r="E24" s="8">
        <f>+SUM(E17:E23)</f>
        <v>774947.01</v>
      </c>
      <c r="F24" s="8">
        <f>+SUM(F17:F23)</f>
        <v>82129.66</v>
      </c>
      <c r="G24" s="8">
        <f t="shared" si="0"/>
        <v>7990551.58</v>
      </c>
      <c r="H24" s="8">
        <f>(E24+F24)/C24*100</f>
        <v>9.687078229128806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1413242</v>
      </c>
      <c r="D26" s="8">
        <v>116772.65</v>
      </c>
      <c r="E26" s="8">
        <v>116772.65</v>
      </c>
      <c r="F26" s="8">
        <v>0</v>
      </c>
      <c r="G26" s="8">
        <f aca="true" t="shared" si="1" ref="G26:G33">C26-E26-F26</f>
        <v>1296469.35</v>
      </c>
      <c r="H26" s="8">
        <f>(E26+F26)/C26*100</f>
        <v>8.262749762602581</v>
      </c>
      <c r="I26" s="1"/>
    </row>
    <row r="27" spans="1:9" ht="9.75" customHeight="1">
      <c r="A27" s="6" t="s">
        <v>49</v>
      </c>
      <c r="B27" s="7" t="s">
        <v>34</v>
      </c>
      <c r="C27" s="8">
        <v>542289</v>
      </c>
      <c r="D27" s="8">
        <v>45137.81</v>
      </c>
      <c r="E27" s="8">
        <v>45137.81</v>
      </c>
      <c r="F27" s="8">
        <v>0</v>
      </c>
      <c r="G27" s="8">
        <f t="shared" si="1"/>
        <v>497151.19</v>
      </c>
      <c r="H27" s="8">
        <f>(E27+F27)/C27*100</f>
        <v>8.323571011029173</v>
      </c>
      <c r="I27" s="1"/>
    </row>
    <row r="28" spans="1:9" ht="9.75" customHeight="1">
      <c r="A28" s="6" t="s">
        <v>50</v>
      </c>
      <c r="B28" s="7" t="s">
        <v>36</v>
      </c>
      <c r="C28" s="8">
        <v>207126.5</v>
      </c>
      <c r="D28" s="8">
        <v>31652.87</v>
      </c>
      <c r="E28" s="8">
        <v>31652.87</v>
      </c>
      <c r="F28" s="8">
        <v>9109</v>
      </c>
      <c r="G28" s="8">
        <f t="shared" si="1"/>
        <v>166364.63</v>
      </c>
      <c r="H28" s="8">
        <f>(E28+F28)/C28*100</f>
        <v>19.679698155475034</v>
      </c>
      <c r="I28" s="1"/>
    </row>
    <row r="29" spans="1:9" ht="9.75" customHeight="1">
      <c r="A29" s="6" t="s">
        <v>51</v>
      </c>
      <c r="B29" s="7" t="s">
        <v>38</v>
      </c>
      <c r="C29" s="8">
        <v>185406.82</v>
      </c>
      <c r="D29" s="8">
        <v>25406.27</v>
      </c>
      <c r="E29" s="8">
        <v>25406.27</v>
      </c>
      <c r="F29" s="8">
        <v>22690.91</v>
      </c>
      <c r="G29" s="8">
        <f t="shared" si="1"/>
        <v>137309.64</v>
      </c>
      <c r="H29" s="8">
        <f>(E29+F29)/C29*100</f>
        <v>25.941429770490643</v>
      </c>
      <c r="I29" s="1"/>
    </row>
    <row r="30" spans="1:9" ht="9.75" customHeight="1">
      <c r="A30" s="6" t="s">
        <v>52</v>
      </c>
      <c r="B30" s="7" t="s">
        <v>40</v>
      </c>
      <c r="C30" s="8">
        <v>0</v>
      </c>
      <c r="D30" s="8">
        <v>0</v>
      </c>
      <c r="E30" s="8">
        <v>0</v>
      </c>
      <c r="F30" s="8">
        <v>0</v>
      </c>
      <c r="G30" s="8">
        <f t="shared" si="1"/>
        <v>0</v>
      </c>
      <c r="H30" s="8">
        <v>0</v>
      </c>
      <c r="I30" s="1"/>
    </row>
    <row r="31" spans="1:9" ht="9.75" customHeight="1">
      <c r="A31" s="6" t="s">
        <v>53</v>
      </c>
      <c r="B31" s="7" t="s">
        <v>42</v>
      </c>
      <c r="C31" s="8">
        <v>68480</v>
      </c>
      <c r="D31" s="8">
        <v>8184.09</v>
      </c>
      <c r="E31" s="8">
        <v>8184.09</v>
      </c>
      <c r="F31" s="8">
        <v>2989</v>
      </c>
      <c r="G31" s="8">
        <f t="shared" si="1"/>
        <v>57306.91</v>
      </c>
      <c r="H31" s="8">
        <f>(E31+F31)/C31*100</f>
        <v>16.315844042056074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1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2416544.32</v>
      </c>
      <c r="D33" s="8">
        <f>+SUM(D26:D32)</f>
        <v>227153.68999999997</v>
      </c>
      <c r="E33" s="8">
        <f>+SUM(E26:E32)</f>
        <v>227153.68999999997</v>
      </c>
      <c r="F33" s="8">
        <f>+SUM(F26:F32)</f>
        <v>34788.91</v>
      </c>
      <c r="G33" s="8">
        <f t="shared" si="1"/>
        <v>2154601.7199999997</v>
      </c>
      <c r="H33" s="8">
        <f>(E33+F33)/C33*100</f>
        <v>10.839552903378987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415683</v>
      </c>
      <c r="D35" s="8">
        <v>33270.34</v>
      </c>
      <c r="E35" s="8">
        <v>33270.34</v>
      </c>
      <c r="F35" s="8">
        <v>0</v>
      </c>
      <c r="G35" s="8">
        <f aca="true" t="shared" si="2" ref="G35:G42">C35-E35-F35</f>
        <v>382412.66000000003</v>
      </c>
      <c r="H35" s="8">
        <f>(E35+F35)/C35*100</f>
        <v>8.003776916544577</v>
      </c>
      <c r="I35" s="1"/>
    </row>
    <row r="36" spans="1:9" ht="9.75" customHeight="1">
      <c r="A36" s="6" t="s">
        <v>33</v>
      </c>
      <c r="B36" s="7" t="s">
        <v>34</v>
      </c>
      <c r="C36" s="8">
        <v>194938</v>
      </c>
      <c r="D36" s="8">
        <v>15150.68</v>
      </c>
      <c r="E36" s="8">
        <v>15150.68</v>
      </c>
      <c r="F36" s="8">
        <v>0</v>
      </c>
      <c r="G36" s="8">
        <f t="shared" si="2"/>
        <v>179787.32</v>
      </c>
      <c r="H36" s="8">
        <f>(E36+F36)/C36*100</f>
        <v>7.772050600703814</v>
      </c>
      <c r="I36" s="1"/>
    </row>
    <row r="37" spans="1:9" ht="9.75" customHeight="1">
      <c r="A37" s="6" t="s">
        <v>35</v>
      </c>
      <c r="B37" s="7" t="s">
        <v>36</v>
      </c>
      <c r="C37" s="8">
        <v>565960</v>
      </c>
      <c r="D37" s="8">
        <v>128282.27</v>
      </c>
      <c r="E37" s="8">
        <v>128282.27</v>
      </c>
      <c r="F37" s="8">
        <v>4925</v>
      </c>
      <c r="G37" s="8">
        <f t="shared" si="2"/>
        <v>432752.73</v>
      </c>
      <c r="H37" s="8">
        <f>(E37+F37)/C37*100</f>
        <v>23.53651671496219</v>
      </c>
      <c r="I37" s="1"/>
    </row>
    <row r="38" spans="1:9" ht="9.75" customHeight="1">
      <c r="A38" s="6" t="s">
        <v>37</v>
      </c>
      <c r="B38" s="7" t="s">
        <v>38</v>
      </c>
      <c r="C38" s="8">
        <v>102100</v>
      </c>
      <c r="D38" s="8">
        <v>8147.17</v>
      </c>
      <c r="E38" s="8">
        <v>8147.17</v>
      </c>
      <c r="F38" s="8">
        <v>22410.49</v>
      </c>
      <c r="G38" s="8">
        <f t="shared" si="2"/>
        <v>71542.34</v>
      </c>
      <c r="H38" s="8">
        <f>(E38+F38)/C38*100</f>
        <v>29.92914789422135</v>
      </c>
      <c r="I38" s="1"/>
    </row>
    <row r="39" spans="1:9" ht="9.75" customHeight="1">
      <c r="A39" s="6" t="s">
        <v>39</v>
      </c>
      <c r="B39" s="7" t="s">
        <v>40</v>
      </c>
      <c r="C39" s="8">
        <v>0</v>
      </c>
      <c r="D39" s="8">
        <v>0</v>
      </c>
      <c r="E39" s="8">
        <v>0</v>
      </c>
      <c r="F39" s="8">
        <v>0</v>
      </c>
      <c r="G39" s="8">
        <f t="shared" si="2"/>
        <v>0</v>
      </c>
      <c r="H39" s="8">
        <v>0</v>
      </c>
      <c r="I39" s="1"/>
    </row>
    <row r="40" spans="1:9" ht="9.75" customHeight="1">
      <c r="A40" s="6" t="s">
        <v>41</v>
      </c>
      <c r="B40" s="7" t="s">
        <v>42</v>
      </c>
      <c r="C40" s="8">
        <v>308550</v>
      </c>
      <c r="D40" s="8">
        <v>6477</v>
      </c>
      <c r="E40" s="8">
        <v>6477</v>
      </c>
      <c r="F40" s="8">
        <v>5000</v>
      </c>
      <c r="G40" s="8">
        <f t="shared" si="2"/>
        <v>297073</v>
      </c>
      <c r="H40" s="8">
        <f>(E40+F40)/C40*100</f>
        <v>3.7196564576243722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2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1587231</v>
      </c>
      <c r="D42" s="8">
        <f>+SUM(D35:D41)</f>
        <v>191327.46000000002</v>
      </c>
      <c r="E42" s="8">
        <f>+SUM(E35:E41)</f>
        <v>191327.46000000002</v>
      </c>
      <c r="F42" s="8">
        <f>+SUM(F35:F41)</f>
        <v>32335.49</v>
      </c>
      <c r="G42" s="8">
        <f t="shared" si="2"/>
        <v>1363568.05</v>
      </c>
      <c r="H42" s="8">
        <f>(E42+F42)/C42*100</f>
        <v>14.09139249422422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649146</v>
      </c>
      <c r="D44" s="8">
        <v>59608.81</v>
      </c>
      <c r="E44" s="8">
        <v>59608.81</v>
      </c>
      <c r="F44" s="8">
        <v>0</v>
      </c>
      <c r="G44" s="8">
        <f aca="true" t="shared" si="3" ref="G44:G51">C44-E44-F44</f>
        <v>589537.19</v>
      </c>
      <c r="H44" s="8">
        <f aca="true" t="shared" si="4" ref="H44:H51">(E44+F44)/C44*100</f>
        <v>9.182650744208544</v>
      </c>
      <c r="I44" s="1"/>
    </row>
    <row r="45" spans="1:9" ht="9.75" customHeight="1">
      <c r="A45" s="6" t="s">
        <v>33</v>
      </c>
      <c r="B45" s="7" t="s">
        <v>34</v>
      </c>
      <c r="C45" s="8">
        <v>364597</v>
      </c>
      <c r="D45" s="8">
        <v>32072.61</v>
      </c>
      <c r="E45" s="8">
        <v>32072.61</v>
      </c>
      <c r="F45" s="8">
        <v>0</v>
      </c>
      <c r="G45" s="8">
        <f t="shared" si="3"/>
        <v>332524.39</v>
      </c>
      <c r="H45" s="8">
        <f t="shared" si="4"/>
        <v>8.79672899118753</v>
      </c>
      <c r="I45" s="1"/>
    </row>
    <row r="46" spans="1:9" ht="9.75" customHeight="1">
      <c r="A46" s="6" t="s">
        <v>35</v>
      </c>
      <c r="B46" s="7" t="s">
        <v>36</v>
      </c>
      <c r="C46" s="8">
        <v>85840</v>
      </c>
      <c r="D46" s="8">
        <v>3026.95</v>
      </c>
      <c r="E46" s="8">
        <v>3026.95</v>
      </c>
      <c r="F46" s="8">
        <v>4443.28</v>
      </c>
      <c r="G46" s="8">
        <f t="shared" si="3"/>
        <v>78369.77</v>
      </c>
      <c r="H46" s="8">
        <f t="shared" si="4"/>
        <v>8.702504659832245</v>
      </c>
      <c r="I46" s="1"/>
    </row>
    <row r="47" spans="1:9" ht="9.75" customHeight="1">
      <c r="A47" s="6" t="s">
        <v>37</v>
      </c>
      <c r="B47" s="7" t="s">
        <v>38</v>
      </c>
      <c r="C47" s="8">
        <v>592255</v>
      </c>
      <c r="D47" s="8">
        <v>76266.5</v>
      </c>
      <c r="E47" s="8">
        <v>76266.5</v>
      </c>
      <c r="F47" s="8">
        <v>676.08</v>
      </c>
      <c r="G47" s="8">
        <f t="shared" si="3"/>
        <v>515312.42</v>
      </c>
      <c r="H47" s="8">
        <f t="shared" si="4"/>
        <v>12.991461448193768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3"/>
        <v>30000</v>
      </c>
      <c r="H48" s="8">
        <f t="shared" si="4"/>
        <v>0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0</v>
      </c>
      <c r="F49" s="8">
        <v>0</v>
      </c>
      <c r="G49" s="8">
        <f t="shared" si="3"/>
        <v>800</v>
      </c>
      <c r="H49" s="8">
        <f t="shared" si="4"/>
        <v>0</v>
      </c>
      <c r="I49" s="1"/>
    </row>
    <row r="50" spans="1:9" ht="9.75" customHeight="1">
      <c r="A50" s="6" t="s">
        <v>43</v>
      </c>
      <c r="B50" s="7" t="s">
        <v>44</v>
      </c>
      <c r="C50" s="8">
        <v>76211</v>
      </c>
      <c r="D50" s="8">
        <v>5790.27</v>
      </c>
      <c r="E50" s="8">
        <v>5790.27</v>
      </c>
      <c r="F50" s="8">
        <v>0</v>
      </c>
      <c r="G50" s="8">
        <f t="shared" si="3"/>
        <v>70420.73</v>
      </c>
      <c r="H50" s="8">
        <f t="shared" si="4"/>
        <v>7.597682749209432</v>
      </c>
      <c r="I50" s="1"/>
    </row>
    <row r="51" spans="1:9" ht="9.75" customHeight="1">
      <c r="A51" s="9" t="s">
        <v>45</v>
      </c>
      <c r="B51" s="9"/>
      <c r="C51" s="8">
        <f>+SUM(C44:C50)</f>
        <v>1798849</v>
      </c>
      <c r="D51" s="8">
        <f>+SUM(D44:D50)</f>
        <v>176765.13999999998</v>
      </c>
      <c r="E51" s="8">
        <f>+SUM(E44:E50)</f>
        <v>176765.13999999998</v>
      </c>
      <c r="F51" s="8">
        <f>+SUM(F44:F50)</f>
        <v>5119.36</v>
      </c>
      <c r="G51" s="8">
        <f t="shared" si="3"/>
        <v>1616964.5</v>
      </c>
      <c r="H51" s="8">
        <f t="shared" si="4"/>
        <v>10.111159969513837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629109</v>
      </c>
      <c r="D57" s="8">
        <v>52370.33</v>
      </c>
      <c r="E57" s="8">
        <v>52370.33</v>
      </c>
      <c r="F57" s="8">
        <v>0</v>
      </c>
      <c r="G57" s="8">
        <f aca="true" t="shared" si="5" ref="G57:G64">C57-E57-F57</f>
        <v>576738.67</v>
      </c>
      <c r="H57" s="8">
        <f>(E57+F57)/C57*100</f>
        <v>8.324524049091654</v>
      </c>
      <c r="I57" s="1"/>
    </row>
    <row r="58" spans="1:9" ht="9.75" customHeight="1">
      <c r="A58" s="6" t="s">
        <v>33</v>
      </c>
      <c r="B58" s="7" t="s">
        <v>34</v>
      </c>
      <c r="C58" s="8">
        <v>187790</v>
      </c>
      <c r="D58" s="8">
        <v>15736.83</v>
      </c>
      <c r="E58" s="8">
        <v>15736.83</v>
      </c>
      <c r="F58" s="8">
        <v>0</v>
      </c>
      <c r="G58" s="8">
        <f t="shared" si="5"/>
        <v>172053.17</v>
      </c>
      <c r="H58" s="8">
        <f>(E58+F58)/C58*100</f>
        <v>8.380014910272113</v>
      </c>
      <c r="I58" s="1"/>
    </row>
    <row r="59" spans="1:9" ht="9.75" customHeight="1">
      <c r="A59" s="6" t="s">
        <v>35</v>
      </c>
      <c r="B59" s="7" t="s">
        <v>36</v>
      </c>
      <c r="C59" s="8">
        <v>115589.75</v>
      </c>
      <c r="D59" s="8">
        <v>5159.02</v>
      </c>
      <c r="E59" s="8">
        <v>5159.02</v>
      </c>
      <c r="F59" s="8">
        <v>34082.07</v>
      </c>
      <c r="G59" s="8">
        <f t="shared" si="5"/>
        <v>76348.66</v>
      </c>
      <c r="H59" s="8">
        <f>(E59+F59)/C59*100</f>
        <v>33.948589732221066</v>
      </c>
      <c r="I59" s="1"/>
    </row>
    <row r="60" spans="1:9" ht="9.75" customHeight="1">
      <c r="A60" s="6" t="s">
        <v>37</v>
      </c>
      <c r="B60" s="7" t="s">
        <v>38</v>
      </c>
      <c r="C60" s="8">
        <v>21250</v>
      </c>
      <c r="D60" s="8">
        <v>1222.76</v>
      </c>
      <c r="E60" s="8">
        <v>1222.76</v>
      </c>
      <c r="F60" s="8">
        <v>146.85</v>
      </c>
      <c r="G60" s="8">
        <f t="shared" si="5"/>
        <v>19880.390000000003</v>
      </c>
      <c r="H60" s="8">
        <f>(E60+F60)/C60*100</f>
        <v>6.445223529411765</v>
      </c>
      <c r="I60" s="1"/>
    </row>
    <row r="61" spans="1:9" ht="9.75" customHeight="1">
      <c r="A61" s="6" t="s">
        <v>39</v>
      </c>
      <c r="B61" s="7" t="s">
        <v>40</v>
      </c>
      <c r="C61" s="8">
        <v>0</v>
      </c>
      <c r="D61" s="8">
        <v>0</v>
      </c>
      <c r="E61" s="8">
        <v>0</v>
      </c>
      <c r="F61" s="8">
        <v>8228.64</v>
      </c>
      <c r="G61" s="8">
        <f t="shared" si="5"/>
        <v>-8228.64</v>
      </c>
      <c r="H61" s="8">
        <v>0</v>
      </c>
      <c r="I61" s="1"/>
    </row>
    <row r="62" spans="1:9" ht="9.75" customHeight="1">
      <c r="A62" s="6" t="s">
        <v>41</v>
      </c>
      <c r="B62" s="7" t="s">
        <v>42</v>
      </c>
      <c r="C62" s="8">
        <v>31850</v>
      </c>
      <c r="D62" s="8">
        <v>530.83</v>
      </c>
      <c r="E62" s="8">
        <v>530.83</v>
      </c>
      <c r="F62" s="8">
        <v>0</v>
      </c>
      <c r="G62" s="8">
        <f t="shared" si="5"/>
        <v>31319.17</v>
      </c>
      <c r="H62" s="8">
        <f>(E62+F62)/C62*100</f>
        <v>1.6666562009419152</v>
      </c>
      <c r="I62" s="1"/>
    </row>
    <row r="63" spans="1:9" ht="9.75" customHeight="1">
      <c r="A63" s="6" t="s">
        <v>43</v>
      </c>
      <c r="B63" s="7" t="s">
        <v>44</v>
      </c>
      <c r="C63" s="8">
        <v>54000</v>
      </c>
      <c r="D63" s="8">
        <v>0</v>
      </c>
      <c r="E63" s="8">
        <v>0</v>
      </c>
      <c r="F63" s="8">
        <v>0</v>
      </c>
      <c r="G63" s="8">
        <f t="shared" si="5"/>
        <v>54000</v>
      </c>
      <c r="H63" s="8">
        <f>(E63+F63)/C63*100</f>
        <v>0</v>
      </c>
      <c r="I63" s="1"/>
    </row>
    <row r="64" spans="1:9" ht="9.75" customHeight="1">
      <c r="A64" s="9" t="s">
        <v>45</v>
      </c>
      <c r="B64" s="9"/>
      <c r="C64" s="8">
        <f>+SUM(C57:C63)</f>
        <v>1039588.75</v>
      </c>
      <c r="D64" s="8">
        <f>+SUM(D57:D63)</f>
        <v>75019.77</v>
      </c>
      <c r="E64" s="8">
        <f>+SUM(E57:E63)</f>
        <v>75019.77</v>
      </c>
      <c r="F64" s="8">
        <f>+SUM(F57:F63)</f>
        <v>42457.56</v>
      </c>
      <c r="G64" s="8">
        <f t="shared" si="5"/>
        <v>922111.4199999999</v>
      </c>
      <c r="H64" s="8">
        <f>(E64+F64)/C64*100</f>
        <v>11.300365649397417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6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6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240000</v>
      </c>
      <c r="D68" s="8">
        <v>0</v>
      </c>
      <c r="E68" s="8">
        <v>0</v>
      </c>
      <c r="F68" s="8">
        <v>158027.03</v>
      </c>
      <c r="G68" s="8">
        <f t="shared" si="6"/>
        <v>81972.97</v>
      </c>
      <c r="H68" s="8">
        <f>(E68+F68)/C68*100</f>
        <v>65.84459583333333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6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2563397.97</v>
      </c>
      <c r="D70" s="8">
        <v>180157.22</v>
      </c>
      <c r="E70" s="8">
        <v>180157.22</v>
      </c>
      <c r="F70" s="8">
        <v>760897.13</v>
      </c>
      <c r="G70" s="8">
        <f t="shared" si="6"/>
        <v>1622343.62</v>
      </c>
      <c r="H70" s="8">
        <f>(E70+F70)/C70*100</f>
        <v>36.711207585141366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6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6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2803397.97</v>
      </c>
      <c r="D73" s="8">
        <f>+SUM(D66:D72)</f>
        <v>180157.22</v>
      </c>
      <c r="E73" s="8">
        <f>+SUM(E66:E72)</f>
        <v>180157.22</v>
      </c>
      <c r="F73" s="8">
        <f>+SUM(F66:F72)</f>
        <v>918924.16</v>
      </c>
      <c r="G73" s="8">
        <f t="shared" si="6"/>
        <v>1704316.5899999999</v>
      </c>
      <c r="H73" s="8">
        <f>(E73+F73)/C73*100</f>
        <v>39.205328382256056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817860.85</v>
      </c>
      <c r="D75" s="8">
        <v>9630.37</v>
      </c>
      <c r="E75" s="8">
        <v>9630.37</v>
      </c>
      <c r="F75" s="8">
        <v>0</v>
      </c>
      <c r="G75" s="8">
        <f>C75-E75-F75</f>
        <v>808230.48</v>
      </c>
      <c r="H75" s="8">
        <f>(E75+F75)/C75*100</f>
        <v>1.1775071517361422</v>
      </c>
      <c r="I75" s="1"/>
    </row>
    <row r="76" spans="1:9" ht="9.75" customHeight="1">
      <c r="A76" s="9" t="s">
        <v>45</v>
      </c>
      <c r="B76" s="9"/>
      <c r="C76" s="8">
        <f>+SUM(C74:C75)</f>
        <v>817860.85</v>
      </c>
      <c r="D76" s="8">
        <f>+SUM(D74:D75)</f>
        <v>9630.37</v>
      </c>
      <c r="E76" s="8">
        <f>+SUM(E74:E75)</f>
        <v>9630.37</v>
      </c>
      <c r="F76" s="8">
        <f>+SUM(F74:F75)</f>
        <v>0</v>
      </c>
      <c r="G76" s="8">
        <f>C76-E76-F76</f>
        <v>808230.48</v>
      </c>
      <c r="H76" s="8">
        <f>(E76+F76)/C76*100</f>
        <v>1.1775071517361422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359486</v>
      </c>
      <c r="D78" s="8">
        <v>39805</v>
      </c>
      <c r="E78" s="8">
        <v>39805</v>
      </c>
      <c r="F78" s="8">
        <v>0</v>
      </c>
      <c r="G78" s="8">
        <f aca="true" t="shared" si="7" ref="G78:G85">C78-E78-F78</f>
        <v>319681</v>
      </c>
      <c r="H78" s="8">
        <f>(E78+F78)/C78*100</f>
        <v>11.072753876367926</v>
      </c>
      <c r="I78" s="1"/>
    </row>
    <row r="79" spans="1:9" ht="9.75" customHeight="1">
      <c r="A79" s="6" t="s">
        <v>33</v>
      </c>
      <c r="B79" s="7" t="s">
        <v>34</v>
      </c>
      <c r="C79" s="8">
        <v>136049</v>
      </c>
      <c r="D79" s="8">
        <v>13350.98</v>
      </c>
      <c r="E79" s="8">
        <v>13350.98</v>
      </c>
      <c r="F79" s="8">
        <v>0</v>
      </c>
      <c r="G79" s="8">
        <f t="shared" si="7"/>
        <v>122698.02</v>
      </c>
      <c r="H79" s="8">
        <f>(E79+F79)/C79*100</f>
        <v>9.813361362450292</v>
      </c>
      <c r="I79" s="1"/>
    </row>
    <row r="80" spans="1:9" ht="9.75" customHeight="1">
      <c r="A80" s="6" t="s">
        <v>35</v>
      </c>
      <c r="B80" s="7" t="s">
        <v>36</v>
      </c>
      <c r="C80" s="8">
        <v>5125</v>
      </c>
      <c r="D80" s="8">
        <v>207.71</v>
      </c>
      <c r="E80" s="8">
        <v>207.71</v>
      </c>
      <c r="F80" s="8">
        <v>0</v>
      </c>
      <c r="G80" s="8">
        <f t="shared" si="7"/>
        <v>4917.29</v>
      </c>
      <c r="H80" s="8">
        <f>(E80+F80)/C80*100</f>
        <v>4.052878048780488</v>
      </c>
      <c r="I80" s="1"/>
    </row>
    <row r="81" spans="1:9" ht="9.75" customHeight="1">
      <c r="A81" s="6" t="s">
        <v>37</v>
      </c>
      <c r="B81" s="7" t="s">
        <v>38</v>
      </c>
      <c r="C81" s="8">
        <v>230380.18</v>
      </c>
      <c r="D81" s="8">
        <v>45936.09</v>
      </c>
      <c r="E81" s="8">
        <v>45936.09</v>
      </c>
      <c r="F81" s="8">
        <v>26227.66</v>
      </c>
      <c r="G81" s="8">
        <f t="shared" si="7"/>
        <v>158216.43</v>
      </c>
      <c r="H81" s="8">
        <f>(E81+F81)/C81*100</f>
        <v>31.3237666538849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7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60900</v>
      </c>
      <c r="D83" s="8">
        <v>325.87</v>
      </c>
      <c r="E83" s="8">
        <v>325.87</v>
      </c>
      <c r="F83" s="8">
        <v>0</v>
      </c>
      <c r="G83" s="8">
        <f t="shared" si="7"/>
        <v>60574.13</v>
      </c>
      <c r="H83" s="8">
        <f>(E83+F83)/C83*100</f>
        <v>0.5350903119868637</v>
      </c>
      <c r="I83" s="1"/>
    </row>
    <row r="84" spans="1:9" ht="9.75" customHeight="1">
      <c r="A84" s="6" t="s">
        <v>43</v>
      </c>
      <c r="B84" s="7" t="s">
        <v>44</v>
      </c>
      <c r="C84" s="8">
        <v>320</v>
      </c>
      <c r="D84" s="8">
        <v>129.5</v>
      </c>
      <c r="E84" s="8">
        <v>129.5</v>
      </c>
      <c r="F84" s="8">
        <v>0</v>
      </c>
      <c r="G84" s="8">
        <f t="shared" si="7"/>
        <v>190.5</v>
      </c>
      <c r="H84" s="8">
        <f>(E84+F84)/C84*100</f>
        <v>40.46875</v>
      </c>
      <c r="I84" s="1"/>
    </row>
    <row r="85" spans="1:9" ht="9.75" customHeight="1">
      <c r="A85" s="9" t="s">
        <v>45</v>
      </c>
      <c r="B85" s="9"/>
      <c r="C85" s="8">
        <f>+SUM(C78:C84)</f>
        <v>792260.1799999999</v>
      </c>
      <c r="D85" s="8">
        <f>+SUM(D78:D84)</f>
        <v>99755.15</v>
      </c>
      <c r="E85" s="8">
        <f>+SUM(E78:E84)</f>
        <v>99755.15</v>
      </c>
      <c r="F85" s="8">
        <f>+SUM(F78:F84)</f>
        <v>26227.66</v>
      </c>
      <c r="G85" s="8">
        <f t="shared" si="7"/>
        <v>666277.3699999999</v>
      </c>
      <c r="H85" s="8">
        <f>(E85+F85)/C85*100</f>
        <v>15.90169658659356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20103360.32</v>
      </c>
      <c r="D87" s="8">
        <f>+D24+D33+D42+D51+D64+D73+D76+D85</f>
        <v>1734755.8099999998</v>
      </c>
      <c r="E87" s="8">
        <f>+E24+E33+E42+E51+E64+E73+E76+E85</f>
        <v>1734755.8099999998</v>
      </c>
      <c r="F87" s="8">
        <f>+F24+F33+F42+F51+F64+F73+F76+F85</f>
        <v>1141982.8</v>
      </c>
      <c r="G87" s="8">
        <f>C87-E87-F87</f>
        <v>17226621.71</v>
      </c>
      <c r="H87" s="8">
        <f>(E87+F87)/C87*100</f>
        <v>14.309740084288554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947183.5</v>
      </c>
      <c r="D90" s="8">
        <v>78641.35</v>
      </c>
      <c r="E90" s="8">
        <v>78641.35</v>
      </c>
      <c r="F90" s="8">
        <v>0</v>
      </c>
      <c r="G90" s="8">
        <f>C90-E90-F90</f>
        <v>868542.15</v>
      </c>
      <c r="H90" s="8">
        <f>(E90+F90)/C90*100</f>
        <v>8.302652020437435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21050543.82</v>
      </c>
      <c r="D93" s="8">
        <f>+D87+D90+D91</f>
        <v>1813397.16</v>
      </c>
      <c r="E93" s="8">
        <f>+E87+E90+E91</f>
        <v>1813397.16</v>
      </c>
      <c r="F93" s="8">
        <f>+F87+F90+F91</f>
        <v>1141982.8</v>
      </c>
      <c r="G93" s="8">
        <f>C93-E93-F93</f>
        <v>18095163.86</v>
      </c>
      <c r="H93" s="8">
        <f>(E93+F93)/C93*100</f>
        <v>14.039447081609884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22781.64999999851</v>
      </c>
      <c r="D96" s="8">
        <f>+D14-D93</f>
        <v>163181.9600000002</v>
      </c>
      <c r="E96" s="8">
        <f>+E14-E93</f>
        <v>163181.9600000002</v>
      </c>
      <c r="F96" s="8">
        <f>+F14-F93</f>
        <v>-1141982.8</v>
      </c>
      <c r="G96" s="8">
        <f>C96-E96-F96</f>
        <v>1001582.4899999984</v>
      </c>
      <c r="H96" s="8">
        <f>(E96+F96)/C96*100</f>
        <v>-4296.44402402839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5582493.93</v>
      </c>
      <c r="D98" s="11">
        <v>0</v>
      </c>
      <c r="E98" s="8">
        <v>5920287.38</v>
      </c>
      <c r="F98" s="11">
        <v>0</v>
      </c>
      <c r="G98" s="11">
        <f>C98-E98-F98</f>
        <v>-337793.4500000002</v>
      </c>
      <c r="H98" s="11">
        <f>(E98+F98)/C98*100</f>
        <v>106.05094164428405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5605275.579999998</v>
      </c>
      <c r="D100" s="11">
        <f>+D98+D96</f>
        <v>163181.9600000002</v>
      </c>
      <c r="E100" s="8">
        <f>+E98+E96</f>
        <v>6083469.34</v>
      </c>
      <c r="F100" s="11">
        <f>+F98+F96</f>
        <v>-1141982.8</v>
      </c>
      <c r="G100" s="11">
        <f>C100-E100-F100</f>
        <v>663789.0399999984</v>
      </c>
      <c r="H100" s="11">
        <f>(E100+F100)/C100*100</f>
        <v>88.15778046010008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OCTOBER, 2023&amp;RPage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2022-11-14T14:43:20Z</cp:lastPrinted>
  <dcterms:created xsi:type="dcterms:W3CDTF">2022-11-14T14:42:10Z</dcterms:created>
  <dcterms:modified xsi:type="dcterms:W3CDTF">2022-11-14T14:43:48Z</dcterms:modified>
  <cp:category/>
  <cp:version/>
  <cp:contentType/>
  <cp:contentStatus/>
</cp:coreProperties>
</file>