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Volumes/GoogleDrive-106063007560028402222/Shared drives/Policies and Procedures Documents/Policies &amp; Procedures Documents/Human Resources/District Website/Staff Resources/Travel Forms/"/>
    </mc:Choice>
  </mc:AlternateContent>
  <xr:revisionPtr revIDLastSave="0" documentId="13_ncr:1_{D25BC55A-9B8D-9949-B6EC-0F49AB41609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Expense Auth Form" sheetId="1" r:id="rId1"/>
    <sheet name="Expense Reconciliation" sheetId="2" r:id="rId2"/>
    <sheet name="Athletic-UIL " sheetId="3" r:id="rId3"/>
    <sheet name="Per Diem Rate " sheetId="5" r:id="rId4"/>
    <sheet name="NOTES" sheetId="4" r:id="rId5"/>
  </sheets>
  <definedNames>
    <definedName name="GLCode">#REF!</definedName>
    <definedName name="_xlnm.Print_Area" localSheetId="0">'Expense Auth Form'!$A$1:$R$67</definedName>
    <definedName name="_xlnm.Print_Area" localSheetId="1">'Expense Reconciliation'!$A$1:$N$44</definedName>
    <definedName name="_xlnm.Print_Titles" localSheetId="0">'Expense Auth Form'!$1:$10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A25" i="2"/>
  <c r="A24" i="2"/>
  <c r="A23" i="2"/>
  <c r="A22" i="2"/>
  <c r="A21" i="2"/>
  <c r="A20" i="2"/>
  <c r="A19" i="2"/>
  <c r="A18" i="2"/>
  <c r="A17" i="2"/>
  <c r="A16" i="2"/>
  <c r="A15" i="2"/>
  <c r="A28" i="2"/>
  <c r="A27" i="2"/>
  <c r="A26" i="2"/>
  <c r="M30" i="2"/>
  <c r="L30" i="2"/>
  <c r="K30" i="2"/>
  <c r="J30" i="2"/>
  <c r="G30" i="2"/>
  <c r="F30" i="2"/>
  <c r="E30" i="2"/>
  <c r="D30" i="2"/>
  <c r="B9" i="2"/>
  <c r="B8" i="2"/>
  <c r="D8" i="2" s="1"/>
  <c r="C7" i="2"/>
  <c r="C6" i="2"/>
  <c r="C5" i="2"/>
  <c r="L29" i="3"/>
  <c r="J28" i="3"/>
  <c r="J31" i="3"/>
  <c r="I28" i="3"/>
  <c r="I31" i="3"/>
  <c r="H28" i="3"/>
  <c r="H31" i="3"/>
  <c r="G28" i="3"/>
  <c r="G31" i="3"/>
  <c r="F28" i="3"/>
  <c r="F31" i="3"/>
  <c r="E28" i="3"/>
  <c r="E31" i="3"/>
  <c r="D28" i="3"/>
  <c r="D31" i="3"/>
  <c r="L27" i="3"/>
  <c r="L26" i="3"/>
  <c r="L25" i="3"/>
  <c r="L24" i="3"/>
  <c r="L23" i="3"/>
  <c r="L22" i="3"/>
  <c r="L21" i="3"/>
  <c r="L20" i="3"/>
  <c r="D10" i="3"/>
  <c r="D9" i="3"/>
  <c r="L4" i="3"/>
  <c r="L3" i="3"/>
  <c r="M29" i="2"/>
  <c r="M34" i="2"/>
  <c r="L29" i="2"/>
  <c r="L36" i="2"/>
  <c r="K29" i="2"/>
  <c r="K36" i="2"/>
  <c r="J29" i="2"/>
  <c r="J38" i="2"/>
  <c r="H29" i="2"/>
  <c r="G29" i="2"/>
  <c r="G38" i="2"/>
  <c r="F29" i="2"/>
  <c r="F36" i="2"/>
  <c r="E29" i="2"/>
  <c r="E36" i="2"/>
  <c r="D29" i="2"/>
  <c r="D34" i="2"/>
  <c r="C29" i="2"/>
  <c r="B29" i="2"/>
  <c r="D9" i="2"/>
  <c r="N4" i="2"/>
  <c r="N3" i="2"/>
  <c r="H63" i="1"/>
  <c r="H53" i="1"/>
  <c r="H31" i="1"/>
  <c r="H29" i="1"/>
  <c r="H27" i="1"/>
  <c r="H25" i="1"/>
  <c r="H22" i="1"/>
  <c r="H14" i="1"/>
  <c r="C30" i="2"/>
  <c r="H13" i="1"/>
  <c r="B30" i="2" s="1"/>
  <c r="G8" i="1"/>
  <c r="D8" i="1"/>
  <c r="O4" i="1"/>
  <c r="O3" i="1"/>
  <c r="N18" i="2"/>
  <c r="N21" i="2"/>
  <c r="L28" i="3"/>
  <c r="H30" i="3"/>
  <c r="N17" i="2"/>
  <c r="N20" i="2"/>
  <c r="N22" i="2"/>
  <c r="N25" i="2"/>
  <c r="N27" i="2"/>
  <c r="D30" i="3"/>
  <c r="N24" i="2"/>
  <c r="N26" i="2"/>
  <c r="N19" i="2"/>
  <c r="N23" i="2"/>
  <c r="N16" i="2"/>
  <c r="N15" i="2"/>
  <c r="N28" i="2"/>
  <c r="H33" i="1"/>
  <c r="H30" i="2"/>
  <c r="H34" i="2"/>
  <c r="C36" i="2"/>
  <c r="K34" i="2"/>
  <c r="E34" i="2"/>
  <c r="J34" i="2"/>
  <c r="G34" i="2"/>
  <c r="L34" i="2"/>
  <c r="F34" i="2"/>
  <c r="C34" i="2"/>
  <c r="H55" i="1"/>
  <c r="I30" i="2"/>
  <c r="G36" i="2"/>
  <c r="M38" i="2"/>
  <c r="J36" i="2"/>
  <c r="E38" i="2"/>
  <c r="L38" i="2"/>
  <c r="C38" i="2"/>
  <c r="D38" i="2"/>
  <c r="M36" i="2"/>
  <c r="D36" i="2"/>
  <c r="K38" i="2"/>
  <c r="F38" i="2"/>
  <c r="L31" i="3"/>
  <c r="E30" i="3"/>
  <c r="I30" i="3"/>
  <c r="F30" i="3"/>
  <c r="J30" i="3"/>
  <c r="G30" i="3"/>
  <c r="L30" i="3"/>
  <c r="I29" i="2"/>
  <c r="I36" i="2"/>
  <c r="N29" i="2"/>
  <c r="H38" i="2"/>
  <c r="H36" i="2"/>
  <c r="I34" i="2"/>
  <c r="I38" i="2"/>
  <c r="B38" i="2" l="1"/>
  <c r="N38" i="2" s="1"/>
  <c r="B36" i="2"/>
  <c r="N36" i="2" s="1"/>
  <c r="B34" i="2"/>
  <c r="N34" i="2" s="1"/>
  <c r="N30" i="2"/>
  <c r="H19" i="1"/>
  <c r="H65" i="1" s="1"/>
  <c r="J65" i="1" s="1"/>
  <c r="N40" i="2" l="1"/>
  <c r="N42" i="2"/>
  <c r="K40" i="2"/>
  <c r="K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Oropeza</author>
    <author>Apta Software</author>
    <author>Mike</author>
  </authors>
  <commentList>
    <comment ref="D22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See: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2"/>
            <color rgb="FFFF0000"/>
            <rFont val="Tahoma"/>
            <family val="2"/>
          </rPr>
          <t>Per Diem Rate Tab</t>
        </r>
      </text>
    </comment>
    <comment ref="E22" authorId="1" shapeId="0" xr:uid="{00000000-0006-0000-0000-000002000000}">
      <text>
        <r>
          <rPr>
            <b/>
            <sz val="8"/>
            <color rgb="FF000000"/>
            <rFont val="Tahoma"/>
            <family val="2"/>
          </rPr>
          <t>Apta Software: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 xml:space="preserve"> Room Tax Rates "City Only"
</t>
        </r>
        <r>
          <rPr>
            <sz val="12"/>
            <color rgb="FF000000"/>
            <rFont val="Tahoma"/>
            <family val="2"/>
          </rPr>
          <t xml:space="preserve">       No State !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Austin - 9 %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Corpus Christi - 9 %
</t>
        </r>
        <r>
          <rPr>
            <sz val="10"/>
            <color rgb="FF000000"/>
            <rFont val="Tahoma"/>
            <family val="2"/>
          </rPr>
          <t xml:space="preserve">Eagel Pass - 7 %
</t>
        </r>
        <r>
          <rPr>
            <sz val="10"/>
            <color rgb="FF000000"/>
            <rFont val="Tahoma"/>
            <family val="2"/>
          </rPr>
          <t xml:space="preserve">El Paso - 7 %
</t>
        </r>
        <r>
          <rPr>
            <sz val="10"/>
            <color rgb="FF000000"/>
            <rFont val="Tahoma"/>
            <family val="2"/>
          </rPr>
          <t xml:space="preserve">Houston - 9 %
</t>
        </r>
        <r>
          <rPr>
            <sz val="10"/>
            <color rgb="FF000000"/>
            <rFont val="Tahoma"/>
            <family val="2"/>
          </rPr>
          <t xml:space="preserve">San Antonio - 10.75 %
</t>
        </r>
        <r>
          <rPr>
            <sz val="10"/>
            <color rgb="FF000000"/>
            <rFont val="Tahoma"/>
            <family val="2"/>
          </rPr>
          <t xml:space="preserve">Waco - 7 %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25" authorId="1" shapeId="0" xr:uid="{00000000-0006-0000-0000-000003000000}">
      <text>
        <r>
          <rPr>
            <b/>
            <sz val="8"/>
            <color rgb="FF000000"/>
            <rFont val="Tahoma"/>
            <family val="2"/>
          </rPr>
          <t>Apta Software: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Please Don’t't forget to</t>
        </r>
        <r>
          <rPr>
            <b/>
            <sz val="11"/>
            <color rgb="FFFF0000"/>
            <rFont val="Tahoma"/>
            <family val="2"/>
          </rPr>
          <t xml:space="preserve"> Enter the Out of State</t>
        </r>
        <r>
          <rPr>
            <sz val="10"/>
            <color rgb="FF000000"/>
            <rFont val="Tahoma"/>
            <family val="2"/>
          </rPr>
          <t xml:space="preserve"> Limit  in the 
</t>
        </r>
        <r>
          <rPr>
            <b/>
            <sz val="10"/>
            <color rgb="FFFF0000"/>
            <rFont val="Tahoma"/>
            <family val="2"/>
          </rPr>
          <t>NEXT LINE</t>
        </r>
      </text>
    </comment>
    <comment ref="D26" authorId="1" shapeId="0" xr:uid="{00000000-0006-0000-0000-000004000000}">
      <text>
        <r>
          <rPr>
            <b/>
            <sz val="8"/>
            <color rgb="FF000000"/>
            <rFont val="Tahoma"/>
            <family val="2"/>
          </rPr>
          <t>Apta Software: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Please Don’t't forget to</t>
        </r>
        <r>
          <rPr>
            <b/>
            <sz val="11"/>
            <color rgb="FFFF0000"/>
            <rFont val="Tahoma"/>
            <family val="2"/>
          </rPr>
          <t xml:space="preserve"> Enter the Out of State</t>
        </r>
        <r>
          <rPr>
            <sz val="10"/>
            <color rgb="FF000000"/>
            <rFont val="Tahoma"/>
            <family val="2"/>
          </rPr>
          <t xml:space="preserve"> Limit  in the 
</t>
        </r>
        <r>
          <rPr>
            <b/>
            <sz val="10"/>
            <color rgb="FFFF0000"/>
            <rFont val="Tahoma"/>
            <family val="2"/>
          </rPr>
          <t>NEXT LINE</t>
        </r>
      </text>
    </comment>
    <comment ref="D2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Apta Software: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Please Don’t't forget to</t>
        </r>
        <r>
          <rPr>
            <b/>
            <sz val="11"/>
            <color indexed="10"/>
            <rFont val="Tahoma"/>
            <family val="2"/>
          </rPr>
          <t xml:space="preserve"> Enter the Out of State</t>
        </r>
        <r>
          <rPr>
            <sz val="10"/>
            <color indexed="81"/>
            <rFont val="Tahoma"/>
            <family val="2"/>
          </rPr>
          <t xml:space="preserve"> Limit  in the 
</t>
        </r>
        <r>
          <rPr>
            <b/>
            <sz val="10"/>
            <color indexed="10"/>
            <rFont val="Tahoma"/>
            <family val="2"/>
          </rPr>
          <t>NEXT LINE</t>
        </r>
      </text>
    </comment>
    <comment ref="D28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Apta Software: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Please Don’t't forget to</t>
        </r>
        <r>
          <rPr>
            <b/>
            <sz val="11"/>
            <color indexed="10"/>
            <rFont val="Tahoma"/>
            <family val="2"/>
          </rPr>
          <t xml:space="preserve"> Enter the Out of State</t>
        </r>
        <r>
          <rPr>
            <sz val="10"/>
            <color indexed="81"/>
            <rFont val="Tahoma"/>
            <family val="2"/>
          </rPr>
          <t xml:space="preserve"> Limit  in the 
</t>
        </r>
        <r>
          <rPr>
            <b/>
            <sz val="10"/>
            <color indexed="10"/>
            <rFont val="Tahoma"/>
            <family val="2"/>
          </rPr>
          <t>NEXT LINE</t>
        </r>
      </text>
    </comment>
    <comment ref="D29" authorId="1" shapeId="0" xr:uid="{00000000-0006-0000-0000-000007000000}">
      <text>
        <r>
          <rPr>
            <b/>
            <sz val="8"/>
            <color rgb="FF000000"/>
            <rFont val="Tahoma"/>
            <family val="2"/>
          </rPr>
          <t>Apta Software: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Please Don’t't forget to</t>
        </r>
        <r>
          <rPr>
            <b/>
            <sz val="11"/>
            <color rgb="FFFF0000"/>
            <rFont val="Tahoma"/>
            <family val="2"/>
          </rPr>
          <t xml:space="preserve"> Enter the Out of State</t>
        </r>
        <r>
          <rPr>
            <sz val="10"/>
            <color rgb="FF000000"/>
            <rFont val="Tahoma"/>
            <family val="2"/>
          </rPr>
          <t xml:space="preserve"> Limit  in the 
</t>
        </r>
        <r>
          <rPr>
            <b/>
            <sz val="10"/>
            <color rgb="FFFF0000"/>
            <rFont val="Tahoma"/>
            <family val="2"/>
          </rPr>
          <t>NEXT LINE</t>
        </r>
      </text>
    </comment>
    <comment ref="D30" authorId="1" shapeId="0" xr:uid="{00000000-0006-0000-0000-000008000000}">
      <text>
        <r>
          <rPr>
            <b/>
            <sz val="8"/>
            <color rgb="FF000000"/>
            <rFont val="Tahoma"/>
            <family val="2"/>
          </rPr>
          <t>Apta Software: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Please Don’t't forget to</t>
        </r>
        <r>
          <rPr>
            <b/>
            <sz val="11"/>
            <color rgb="FFFF0000"/>
            <rFont val="Tahoma"/>
            <family val="2"/>
          </rPr>
          <t xml:space="preserve"> Enter the Out of State</t>
        </r>
        <r>
          <rPr>
            <sz val="10"/>
            <color rgb="FF000000"/>
            <rFont val="Tahoma"/>
            <family val="2"/>
          </rPr>
          <t xml:space="preserve"> Limit  in the 
</t>
        </r>
        <r>
          <rPr>
            <b/>
            <sz val="10"/>
            <color rgb="FFFF0000"/>
            <rFont val="Tahoma"/>
            <family val="2"/>
          </rPr>
          <t>NEXT LINE</t>
        </r>
      </text>
    </comment>
    <comment ref="D31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Apta Software: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Please Don’t't forget to</t>
        </r>
        <r>
          <rPr>
            <b/>
            <sz val="11"/>
            <color indexed="10"/>
            <rFont val="Tahoma"/>
            <family val="2"/>
          </rPr>
          <t xml:space="preserve"> Enter the Out of State</t>
        </r>
        <r>
          <rPr>
            <sz val="10"/>
            <color indexed="81"/>
            <rFont val="Tahoma"/>
            <family val="2"/>
          </rPr>
          <t xml:space="preserve"> Limit  in the 
</t>
        </r>
        <r>
          <rPr>
            <b/>
            <sz val="10"/>
            <color indexed="10"/>
            <rFont val="Tahoma"/>
            <family val="2"/>
          </rPr>
          <t>NEXT LINE</t>
        </r>
      </text>
    </comment>
    <comment ref="D32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Apta Software: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Please Don’t't forget to</t>
        </r>
        <r>
          <rPr>
            <b/>
            <sz val="11"/>
            <color indexed="10"/>
            <rFont val="Tahoma"/>
            <family val="2"/>
          </rPr>
          <t xml:space="preserve"> Enter the Out of State</t>
        </r>
        <r>
          <rPr>
            <sz val="10"/>
            <color indexed="81"/>
            <rFont val="Tahoma"/>
            <family val="2"/>
          </rPr>
          <t xml:space="preserve"> Limit  in the 
</t>
        </r>
        <r>
          <rPr>
            <b/>
            <sz val="10"/>
            <color indexed="10"/>
            <rFont val="Tahoma"/>
            <family val="2"/>
          </rPr>
          <t>NEXT LINE</t>
        </r>
      </text>
    </comment>
    <comment ref="B37" authorId="2" shapeId="0" xr:uid="{00000000-0006-0000-0000-00000B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37" authorId="0" shapeId="0" xr:uid="{00000000-0006-0000-0000-00000C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See: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2"/>
            <color rgb="FFFF0000"/>
            <rFont val="Tahoma"/>
            <family val="2"/>
          </rPr>
          <t>Per Diem Rate Tab</t>
        </r>
      </text>
    </comment>
    <comment ref="B38" authorId="2" shapeId="0" xr:uid="{ACD4A8C8-4801-5644-B214-4D7E6BDFA3E1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38" authorId="0" shapeId="0" xr:uid="{00000000-0006-0000-0000-00000E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See: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2"/>
            <color rgb="FFFF0000"/>
            <rFont val="Tahoma"/>
            <family val="2"/>
          </rPr>
          <t>Per Diem Rate Tab</t>
        </r>
      </text>
    </comment>
    <comment ref="B39" authorId="2" shapeId="0" xr:uid="{82263806-2C45-444B-A01A-77A644EAD0D6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39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  <comment ref="B40" authorId="2" shapeId="0" xr:uid="{8A988180-3E91-9C4F-B655-15E9CB235323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0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  <comment ref="B41" authorId="2" shapeId="0" xr:uid="{315A1F81-708B-9849-A595-8A565D538BE6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1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  <comment ref="B42" authorId="2" shapeId="0" xr:uid="{496D1801-8762-D143-BE2E-5629A1591A58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2" authorId="0" shapeId="0" xr:uid="{00000000-0006-0000-0000-000016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See: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2"/>
            <color rgb="FFFF0000"/>
            <rFont val="Tahoma"/>
            <family val="2"/>
          </rPr>
          <t>Per Diem Rate Tab</t>
        </r>
      </text>
    </comment>
    <comment ref="B43" authorId="2" shapeId="0" xr:uid="{BB69D89F-DC64-274B-81E9-A1BD122FAC7A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3" authorId="0" shapeId="0" xr:uid="{00000000-0006-0000-0000-000018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See: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2"/>
            <color rgb="FFFF0000"/>
            <rFont val="Tahoma"/>
            <family val="2"/>
          </rPr>
          <t>Per Diem Rate Tab</t>
        </r>
      </text>
    </comment>
    <comment ref="B44" authorId="2" shapeId="0" xr:uid="{DCEB362F-4F63-DD41-935D-650E8C8AF48B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4" authorId="0" shapeId="0" xr:uid="{00000000-0006-0000-0000-00001A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  <comment ref="B45" authorId="2" shapeId="0" xr:uid="{AA57483D-029E-EA4A-B716-DE50996FC26E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5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  <comment ref="B46" authorId="2" shapeId="0" xr:uid="{AAD6F63A-7BF7-FE43-946D-9A640820A3DE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6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  <comment ref="B47" authorId="2" shapeId="0" xr:uid="{153DFDFB-628C-EB49-9C38-22888B2248D7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7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  <comment ref="B48" authorId="2" shapeId="0" xr:uid="{107BCF17-9E8A-6D4D-8D29-145E4068D211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8" authorId="0" shapeId="0" xr:uid="{00000000-0006-0000-0000-000022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See: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2"/>
            <color rgb="FFFF0000"/>
            <rFont val="Tahoma"/>
            <family val="2"/>
          </rPr>
          <t>Per Diem Rate Tab</t>
        </r>
      </text>
    </comment>
    <comment ref="B49" authorId="2" shapeId="0" xr:uid="{4203D60D-E0CF-F849-86F0-0722D5DF6D93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49" authorId="0" shapeId="0" xr:uid="{00000000-0006-0000-0000-00002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  <comment ref="B50" authorId="2" shapeId="0" xr:uid="{568FEADD-AF9A-EF4B-BB8D-F54FB4899571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Enter Date
</t>
        </r>
      </text>
    </comment>
    <comment ref="E50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"/>
            <rFont val="Tahoma"/>
            <family val="2"/>
          </rPr>
          <t>See: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Per Diem Rate Tab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Oropeza</author>
  </authors>
  <commentList>
    <comment ref="B32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C32" authorId="0" shapeId="0" xr:uid="{4C48E7FC-7075-D548-9FD6-1188995812C1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D32" authorId="0" shapeId="0" xr:uid="{1BEA039C-BEBD-B344-9CBD-FF3BE823334F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E32" authorId="0" shapeId="0" xr:uid="{0BAF299B-4B7F-EB4B-9252-B6A28BDDECAC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F32" authorId="0" shapeId="0" xr:uid="{03A59E70-644E-D046-BCE2-5DA23F749410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G32" authorId="0" shapeId="0" xr:uid="{B3D58086-2C4E-ED48-83D3-EA96F32DBE41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H32" authorId="0" shapeId="0" xr:uid="{133A9EFD-F338-3549-9F94-10F711707CFF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I32" authorId="0" shapeId="0" xr:uid="{93A617AA-63EC-2848-9A4C-80DF7FC026D3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J32" authorId="0" shapeId="0" xr:uid="{7FBA662A-ED26-0549-865E-3668A87A4945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K32" authorId="0" shapeId="0" xr:uid="{584408F9-8A0F-E849-A495-51861DF4822D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L32" authorId="0" shapeId="0" xr:uid="{A21BDB13-4672-A94F-B494-77D3C8D65423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  <comment ref="M32" authorId="0" shapeId="0" xr:uid="{ED802C88-E611-BB4A-9B94-2F34E0326888}">
      <text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enter a
</t>
        </r>
        <r>
          <rPr>
            <sz val="10"/>
            <color rgb="FF000000"/>
            <rFont val="Tahoma"/>
            <family val="2"/>
          </rPr>
          <t xml:space="preserve">y for yes
</t>
        </r>
        <r>
          <rPr>
            <sz val="10"/>
            <color rgb="FF000000"/>
            <rFont val="Tahoma"/>
            <family val="2"/>
          </rPr>
          <t>n for no</t>
        </r>
      </text>
    </comment>
  </commentList>
</comments>
</file>

<file path=xl/sharedStrings.xml><?xml version="1.0" encoding="utf-8"?>
<sst xmlns="http://schemas.openxmlformats.org/spreadsheetml/2006/main" count="302" uniqueCount="166">
  <si>
    <t>POR VIDA ACADEMY</t>
  </si>
  <si>
    <t>Expense Authorization Form</t>
  </si>
  <si>
    <t>Printed…</t>
  </si>
  <si>
    <t>I   EMPLOYEE INFORMATION</t>
  </si>
  <si>
    <t>Revision Date:</t>
  </si>
  <si>
    <t xml:space="preserve">      NAME</t>
  </si>
  <si>
    <t>Revision #</t>
  </si>
  <si>
    <t>DESTINATION</t>
  </si>
  <si>
    <t>Note --&gt;&gt;</t>
  </si>
  <si>
    <t>Yellow Cells are your Data Entry Fiels</t>
  </si>
  <si>
    <t>PURPOSE</t>
  </si>
  <si>
    <t xml:space="preserve">Departure Date    </t>
  </si>
  <si>
    <t>Return Date</t>
  </si>
  <si>
    <r>
      <t xml:space="preserve">Campus  ------&gt;&gt; Please Pick  </t>
    </r>
    <r>
      <rPr>
        <b/>
        <i/>
        <sz val="10"/>
        <color indexed="10"/>
        <rFont val="Arial"/>
        <family val="2"/>
      </rPr>
      <t>one Location</t>
    </r>
    <r>
      <rPr>
        <b/>
        <sz val="10"/>
        <rFont val="Arial"/>
        <family val="2"/>
      </rPr>
      <t xml:space="preserve"> ----&gt;&gt;</t>
    </r>
  </si>
  <si>
    <t>Estimated</t>
  </si>
  <si>
    <t>Pay By</t>
  </si>
  <si>
    <t>Fund</t>
  </si>
  <si>
    <t>Func</t>
  </si>
  <si>
    <t>Obj</t>
  </si>
  <si>
    <t>Opt 1&amp;2</t>
  </si>
  <si>
    <t>Org</t>
  </si>
  <si>
    <t>FY</t>
  </si>
  <si>
    <t>PIC</t>
  </si>
  <si>
    <t>Opt 3</t>
  </si>
  <si>
    <t>Opt 4&amp;5</t>
  </si>
  <si>
    <t xml:space="preserve">II  TRANSPORTATION </t>
  </si>
  <si>
    <t>Cost</t>
  </si>
  <si>
    <t>Method</t>
  </si>
  <si>
    <t>X X X</t>
  </si>
  <si>
    <t>X X</t>
  </si>
  <si>
    <t>X X X X</t>
  </si>
  <si>
    <t>X</t>
  </si>
  <si>
    <t>XX</t>
  </si>
  <si>
    <t xml:space="preserve">  A.  Mileage</t>
  </si>
  <si>
    <t>Miles X</t>
  </si>
  <si>
    <t>Per Mile =</t>
  </si>
  <si>
    <t xml:space="preserve">  B.  Auto/Van Rental </t>
  </si>
  <si>
    <t>Days   X</t>
  </si>
  <si>
    <t>Per day =</t>
  </si>
  <si>
    <t xml:space="preserve">  C.  Gasoline for Rental Vehicle</t>
  </si>
  <si>
    <t xml:space="preserve">  D.  Airfare</t>
  </si>
  <si>
    <t xml:space="preserve">  E.  Gas for school vehicles</t>
  </si>
  <si>
    <t xml:space="preserve">  F.  Gas for school maintenance equipment</t>
  </si>
  <si>
    <t>Sub Total</t>
  </si>
  <si>
    <t>Room Rate</t>
  </si>
  <si>
    <t xml:space="preserve">III  LODGING </t>
  </si>
  <si>
    <t>Destination</t>
  </si>
  <si>
    <t>W/O Taxes</t>
  </si>
  <si>
    <t>Taxes</t>
  </si>
  <si>
    <t>1.</t>
  </si>
  <si>
    <r>
      <t>Instate</t>
    </r>
    <r>
      <rPr>
        <sz val="9"/>
        <rFont val="Arial"/>
        <family val="2"/>
      </rPr>
      <t xml:space="preserve"> Lodging  Actual</t>
    </r>
  </si>
  <si>
    <t>X # of Nights</t>
  </si>
  <si>
    <t>2.</t>
  </si>
  <si>
    <r>
      <t>Out of State</t>
    </r>
    <r>
      <rPr>
        <sz val="9"/>
        <rFont val="Arial"/>
        <family val="2"/>
      </rPr>
      <t xml:space="preserve"> Lodging 1st Stop</t>
    </r>
  </si>
  <si>
    <r>
      <t>Out of State</t>
    </r>
    <r>
      <rPr>
        <sz val="9"/>
        <rFont val="Arial"/>
        <family val="2"/>
      </rPr>
      <t xml:space="preserve"> Lodging 1st Stop </t>
    </r>
    <r>
      <rPr>
        <b/>
        <i/>
        <sz val="9"/>
        <rFont val="Arial"/>
        <family val="2"/>
      </rPr>
      <t>Limit</t>
    </r>
  </si>
  <si>
    <r>
      <t>Out of State</t>
    </r>
    <r>
      <rPr>
        <sz val="9"/>
        <rFont val="Arial"/>
        <family val="2"/>
      </rPr>
      <t xml:space="preserve"> Lodging 2nd Stop</t>
    </r>
  </si>
  <si>
    <r>
      <t>Out of State</t>
    </r>
    <r>
      <rPr>
        <sz val="9"/>
        <rFont val="Arial"/>
        <family val="2"/>
      </rPr>
      <t xml:space="preserve"> Lodging 2nd Stop </t>
    </r>
    <r>
      <rPr>
        <b/>
        <i/>
        <sz val="9"/>
        <rFont val="Arial"/>
        <family val="2"/>
      </rPr>
      <t>Limit</t>
    </r>
  </si>
  <si>
    <r>
      <t>Out of State</t>
    </r>
    <r>
      <rPr>
        <sz val="9"/>
        <rFont val="Arial"/>
        <family val="2"/>
      </rPr>
      <t xml:space="preserve"> Lodging 3rd Stop</t>
    </r>
  </si>
  <si>
    <r>
      <t>Out of State</t>
    </r>
    <r>
      <rPr>
        <sz val="9"/>
        <rFont val="Arial"/>
        <family val="2"/>
      </rPr>
      <t xml:space="preserve"> Lodging 3rd Stop </t>
    </r>
    <r>
      <rPr>
        <b/>
        <i/>
        <sz val="9"/>
        <rFont val="Arial"/>
        <family val="2"/>
      </rPr>
      <t>Limit</t>
    </r>
  </si>
  <si>
    <r>
      <t>Out of State</t>
    </r>
    <r>
      <rPr>
        <sz val="9"/>
        <rFont val="Arial"/>
        <family val="2"/>
      </rPr>
      <t xml:space="preserve"> Lodging 4th Stop</t>
    </r>
  </si>
  <si>
    <r>
      <t>Out of State</t>
    </r>
    <r>
      <rPr>
        <sz val="9"/>
        <rFont val="Arial"/>
        <family val="2"/>
      </rPr>
      <t xml:space="preserve"> Lodging 4th Stop </t>
    </r>
    <r>
      <rPr>
        <b/>
        <i/>
        <sz val="9"/>
        <rFont val="Arial"/>
        <family val="2"/>
      </rPr>
      <t>Limit</t>
    </r>
  </si>
  <si>
    <t>IV  MEALS ( Per Day )</t>
  </si>
  <si>
    <t>Per Diem Rate</t>
  </si>
  <si>
    <t>A</t>
  </si>
  <si>
    <t>B</t>
  </si>
  <si>
    <t>C</t>
  </si>
  <si>
    <t>Meeting Meals</t>
  </si>
  <si>
    <t># of Attendees</t>
  </si>
  <si>
    <t>MEAL</t>
  </si>
  <si>
    <t>TIPS</t>
  </si>
  <si>
    <t>Attendees Names:</t>
  </si>
  <si>
    <r>
      <t xml:space="preserve">V.  Other Expenses/Information </t>
    </r>
    <r>
      <rPr>
        <b/>
        <sz val="8"/>
        <rFont val="Arial"/>
        <family val="2"/>
      </rPr>
      <t/>
    </r>
  </si>
  <si>
    <t>D</t>
  </si>
  <si>
    <t>Requested By</t>
  </si>
  <si>
    <t>DATE</t>
  </si>
  <si>
    <t>Total Cost</t>
  </si>
  <si>
    <t>Approved By</t>
  </si>
  <si>
    <t>Central Administration</t>
  </si>
  <si>
    <t>Check</t>
  </si>
  <si>
    <t>Por Vida Academy</t>
  </si>
  <si>
    <t>Credit Card</t>
  </si>
  <si>
    <t>PO</t>
  </si>
  <si>
    <t>Por Vida, Inc</t>
  </si>
  <si>
    <t>Expense Reconcilation</t>
  </si>
  <si>
    <t>NAME</t>
  </si>
  <si>
    <t>Departure Date</t>
  </si>
  <si>
    <t xml:space="preserve"> ---Transportation---</t>
  </si>
  <si>
    <t xml:space="preserve"> -Other Expenses/Information-</t>
  </si>
  <si>
    <t>Gas for</t>
  </si>
  <si>
    <t>Gas For</t>
  </si>
  <si>
    <t>TOTAL</t>
  </si>
  <si>
    <t>Mileage</t>
  </si>
  <si>
    <t>Auto/Van</t>
  </si>
  <si>
    <t>Rentals</t>
  </si>
  <si>
    <t xml:space="preserve">School </t>
  </si>
  <si>
    <t>School</t>
  </si>
  <si>
    <t>EXPENSES</t>
  </si>
  <si>
    <t>Date</t>
  </si>
  <si>
    <t>Amount</t>
  </si>
  <si>
    <t>Vehicles</t>
  </si>
  <si>
    <t>Air Fare</t>
  </si>
  <si>
    <t>Bus/Vehicles</t>
  </si>
  <si>
    <t>Maint Equp</t>
  </si>
  <si>
    <t>Lodging</t>
  </si>
  <si>
    <t>Meals</t>
  </si>
  <si>
    <t>Other</t>
  </si>
  <si>
    <t>PER DAY</t>
  </si>
  <si>
    <t>Actual Total</t>
  </si>
  <si>
    <t>Difference on CC?</t>
  </si>
  <si>
    <t>Due to Employee</t>
  </si>
  <si>
    <t>Due From Employee</t>
  </si>
  <si>
    <t>Submitted by:</t>
  </si>
  <si>
    <t>Approved by:</t>
  </si>
  <si>
    <t>Por Vida, Inc.</t>
  </si>
  <si>
    <t>Athletic/UIL Expense Reconciliation</t>
  </si>
  <si>
    <t>Coach</t>
  </si>
  <si>
    <t>Destination / Purpose</t>
  </si>
  <si>
    <r>
      <t xml:space="preserve">Please provide receipts for </t>
    </r>
    <r>
      <rPr>
        <b/>
        <i/>
        <u/>
        <sz val="11"/>
        <color indexed="10"/>
        <rFont val="Arial"/>
        <family val="2"/>
      </rPr>
      <t>all</t>
    </r>
    <r>
      <rPr>
        <b/>
        <i/>
        <u/>
        <sz val="11"/>
        <rFont val="Arial"/>
        <family val="2"/>
      </rPr>
      <t xml:space="preserve"> expidentures</t>
    </r>
  </si>
  <si>
    <t>00</t>
  </si>
  <si>
    <t>Number of</t>
  </si>
  <si>
    <t>Staff</t>
  </si>
  <si>
    <t>Student</t>
  </si>
  <si>
    <t>Attendees</t>
  </si>
  <si>
    <t>Parking</t>
  </si>
  <si>
    <t>Description</t>
  </si>
  <si>
    <t>Due to Emp</t>
  </si>
  <si>
    <t>Due From Emp</t>
  </si>
  <si>
    <t>Purpose</t>
  </si>
  <si>
    <t>Prepaid Total</t>
  </si>
  <si>
    <t xml:space="preserve">Difference  </t>
  </si>
  <si>
    <t xml:space="preserve"># Of  </t>
  </si>
  <si>
    <t>Nights</t>
  </si>
  <si>
    <t>Invoice</t>
  </si>
  <si>
    <t>Empl Pd</t>
  </si>
  <si>
    <t>Section I - Fill out completely - employee information.</t>
  </si>
  <si>
    <t xml:space="preserve">Section II Transportation - Fill out the row that you will be needing, i.e. row A. - Mileage. </t>
  </si>
  <si>
    <t>If traveling to Corpus you don't need a mapquest. Set mileage is at 280 miles.  Any other city please provide a mapquest.</t>
  </si>
  <si>
    <t>Under column I  Pay by Method -  make sure you specify if you will be needing a check or charging to credit card.</t>
  </si>
  <si>
    <t xml:space="preserve">Fill out the accounting code you will be using. </t>
  </si>
  <si>
    <t>Section III Lodging -  Fill out your destination, room rate w/o taxes, room rate taxes, and number of days.</t>
  </si>
  <si>
    <t>Under Room rate w/o taxes column you will see a comment pick the city you are going to. If you don't see your city, use Standard rate.</t>
  </si>
  <si>
    <t>Under Room rate taxes column you will see a comment.  Click on it to see City tax rates.</t>
  </si>
  <si>
    <t>Section IV Meals - Fill out each date of travel, destination, per diem rate, and number of days is always one.</t>
  </si>
  <si>
    <t>I.E. If traveling for three days you should have three rows filled out one row per day.</t>
  </si>
  <si>
    <t>Section V  - You fill out this section if you are have any other expenses on this travel. Example "Regstration Fee, Parking,etc"</t>
  </si>
  <si>
    <t>Sign your name on the Requested by line and date it.  Make sure your Principal signs on the Approved by line and dates it.</t>
  </si>
  <si>
    <t>Expense Reconciliation Form</t>
  </si>
  <si>
    <t>Your top section will be populated from the information you entered on the Expense Authorization form.</t>
  </si>
  <si>
    <t>Complete Column B through M then proceed to # 3 below to complete Column I.</t>
  </si>
  <si>
    <r>
      <t xml:space="preserve">Go down to Row 45 to complete the correct per diem tier.   Go down to Row 95 for </t>
    </r>
    <r>
      <rPr>
        <b/>
        <sz val="11"/>
        <color rgb="FFFF0000"/>
        <rFont val="Calibri"/>
        <family val="2"/>
        <scheme val="minor"/>
      </rPr>
      <t>First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FF0000"/>
        <rFont val="Calibri"/>
        <family val="2"/>
        <scheme val="minor"/>
      </rPr>
      <t xml:space="preserve">Last </t>
    </r>
    <r>
      <rPr>
        <sz val="11"/>
        <color theme="1"/>
        <rFont val="Calibri"/>
        <family val="2"/>
        <scheme val="minor"/>
      </rPr>
      <t>Day travel.</t>
    </r>
  </si>
  <si>
    <r>
      <t xml:space="preserve">You will go to Column F - Actual and drop your receipt amounts for each meal Breakfast, Lunch and Dinner you had for the </t>
    </r>
    <r>
      <rPr>
        <b/>
        <sz val="11"/>
        <color rgb="FFFF0000"/>
        <rFont val="Calibri"/>
        <family val="2"/>
        <scheme val="minor"/>
      </rPr>
      <t>first</t>
    </r>
    <r>
      <rPr>
        <sz val="11"/>
        <color theme="1"/>
        <rFont val="Calibri"/>
        <family val="2"/>
        <scheme val="minor"/>
      </rPr>
      <t xml:space="preserve"> day. </t>
    </r>
  </si>
  <si>
    <t>Your IE row is for tips given, make sure Tip is on receipt. You will be allowed Actual Expenses up to the Per Diem Rate !!!</t>
  </si>
  <si>
    <t>If your actual expenses are less than the Per Diem Rate, you will need to reimburse Por Vida !!!!</t>
  </si>
  <si>
    <t>Continue to enter actual receipt amounts for each meal you had per day, If this is your last day then go to step 3 above.</t>
  </si>
  <si>
    <t>Once you have entered all your meals, column I will be populated by the amounts you entered in the bottom section.</t>
  </si>
  <si>
    <t>You will see an amount either on Due to Employee or on Due from Employee.</t>
  </si>
  <si>
    <t>Sign your name on the Submitted by line and date it.  Make sure your Principal signs on the Approved by line and dates it.</t>
  </si>
  <si>
    <t>***</t>
  </si>
  <si>
    <t>Important NOTE - new EDGAR rules</t>
  </si>
  <si>
    <t>Food - will be reimbursed on actual food costs at the Per Diem rate for the city/town.</t>
  </si>
  <si>
    <t>Food - actual receipts must be provided to be reimbursable, otherwise no receipts no reimbursement.</t>
  </si>
  <si>
    <t>Food - no left over Per Diem dollars from the previous day can be used for the following day Per Diem costs.</t>
  </si>
  <si>
    <t>Por Vida Academy at Corpus Christi</t>
  </si>
  <si>
    <t>https://www.gsa.gov/travel/plan-book/per-diem-rates</t>
  </si>
  <si>
    <t>To look up the current per diem rates click on the below link: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</si>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</sst>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[$-409]h:mm\ AM/PM;@"/>
    <numFmt numFmtId="166" formatCode="dddd"/>
    <numFmt numFmtId="167" formatCode="&quot;$&quot;#,##0.000"/>
    <numFmt numFmtId="168" formatCode="dd\-mmm\-yy"/>
    <numFmt numFmtId="169" formatCode="mmm\ dd\ yyyy"/>
    <numFmt numFmtId="170" formatCode="[$-F800]dddd\,\ mmmm\ dd\,\ yyyy"/>
    <numFmt numFmtId="171" formatCode="mmmm\ dd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i/>
      <sz val="11"/>
      <color indexed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12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0"/>
      <color indexed="81"/>
      <name val="Tahoma"/>
      <family val="2"/>
    </font>
    <font>
      <b/>
      <sz val="10"/>
      <color indexed="10"/>
      <name val="Tahoma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i/>
      <u/>
      <sz val="11"/>
      <name val="Arial"/>
      <family val="2"/>
    </font>
    <font>
      <b/>
      <i/>
      <u/>
      <sz val="11"/>
      <color indexed="10"/>
      <name val="Arial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Tahoma"/>
      <family val="2"/>
    </font>
    <font>
      <b/>
      <sz val="14"/>
      <color indexed="8"/>
      <name val="Tahoma"/>
      <family val="2"/>
    </font>
    <font>
      <sz val="9"/>
      <color rgb="FF000000"/>
      <name val="Tahoma"/>
      <family val="2"/>
    </font>
    <font>
      <b/>
      <sz val="14"/>
      <color rgb="FF000000"/>
      <name val="Tahoma"/>
      <family val="2"/>
    </font>
    <font>
      <b/>
      <sz val="12"/>
      <color rgb="FFFF0000"/>
      <name val="Tahoma"/>
      <family val="2"/>
    </font>
    <font>
      <sz val="10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FF0000"/>
      <name val="Tahoma"/>
      <family val="2"/>
    </font>
    <font>
      <b/>
      <sz val="10"/>
      <color rgb="FFFF0000"/>
      <name val="Tahoma"/>
      <family val="2"/>
    </font>
    <font>
      <b/>
      <sz val="10"/>
      <color rgb="FF000000"/>
      <name val="Tahoma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9" fontId="6" fillId="2" borderId="8" xfId="0" applyNumberFormat="1" applyFont="1" applyFill="1" applyBorder="1" applyAlignment="1">
      <alignment horizontal="left"/>
    </xf>
    <xf numFmtId="0" fontId="7" fillId="0" borderId="0" xfId="0" applyFont="1"/>
    <xf numFmtId="0" fontId="9" fillId="4" borderId="12" xfId="0" applyFont="1" applyFill="1" applyBorder="1"/>
    <xf numFmtId="0" fontId="6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4" fontId="8" fillId="3" borderId="12" xfId="0" applyNumberFormat="1" applyFont="1" applyFill="1" applyBorder="1" applyAlignment="1" applyProtection="1">
      <alignment horizontal="center"/>
      <protection locked="0"/>
    </xf>
    <xf numFmtId="166" fontId="5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4" xfId="0" applyFont="1" applyBorder="1" applyAlignment="1" applyProtection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/>
    <xf numFmtId="0" fontId="7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14" fillId="3" borderId="12" xfId="0" applyFont="1" applyFill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167" fontId="15" fillId="0" borderId="12" xfId="0" applyNumberFormat="1" applyFont="1" applyBorder="1" applyAlignment="1">
      <alignment horizontal="center"/>
    </xf>
    <xf numFmtId="44" fontId="0" fillId="0" borderId="12" xfId="1" applyFont="1" applyBorder="1" applyProtection="1"/>
    <xf numFmtId="1" fontId="16" fillId="3" borderId="12" xfId="0" applyNumberFormat="1" applyFont="1" applyFill="1" applyBorder="1" applyAlignment="1" applyProtection="1">
      <alignment horizontal="center"/>
      <protection locked="0"/>
    </xf>
    <xf numFmtId="49" fontId="16" fillId="3" borderId="12" xfId="0" applyNumberFormat="1" applyFont="1" applyFill="1" applyBorder="1" applyAlignment="1" applyProtection="1">
      <alignment horizontal="center"/>
      <protection locked="0"/>
    </xf>
    <xf numFmtId="167" fontId="14" fillId="3" borderId="12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5" fillId="2" borderId="12" xfId="0" applyFont="1" applyFill="1" applyBorder="1"/>
    <xf numFmtId="44" fontId="14" fillId="3" borderId="12" xfId="1" applyFont="1" applyFill="1" applyBorder="1" applyProtection="1">
      <protection locked="0"/>
    </xf>
    <xf numFmtId="44" fontId="0" fillId="6" borderId="12" xfId="0" applyNumberFormat="1" applyFill="1" applyBorder="1" applyProtection="1"/>
    <xf numFmtId="44" fontId="0" fillId="6" borderId="0" xfId="0" applyNumberFormat="1" applyFill="1" applyBorder="1" applyProtection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7" fillId="0" borderId="0" xfId="0" applyFont="1" applyBorder="1"/>
    <xf numFmtId="49" fontId="15" fillId="0" borderId="0" xfId="0" applyNumberFormat="1" applyFont="1" applyAlignment="1">
      <alignment horizontal="center"/>
    </xf>
    <xf numFmtId="0" fontId="5" fillId="0" borderId="12" xfId="0" applyFont="1" applyBorder="1"/>
    <xf numFmtId="0" fontId="8" fillId="3" borderId="12" xfId="0" applyFont="1" applyFill="1" applyBorder="1" applyProtection="1">
      <protection locked="0"/>
    </xf>
    <xf numFmtId="44" fontId="14" fillId="3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44" fontId="0" fillId="0" borderId="12" xfId="1" applyFont="1" applyBorder="1"/>
    <xf numFmtId="6" fontId="7" fillId="0" borderId="0" xfId="0" applyNumberFormat="1" applyFont="1" applyBorder="1"/>
    <xf numFmtId="0" fontId="18" fillId="0" borderId="0" xfId="0" applyFont="1" applyBorder="1"/>
    <xf numFmtId="0" fontId="16" fillId="3" borderId="12" xfId="0" applyFont="1" applyFill="1" applyBorder="1" applyAlignment="1" applyProtection="1">
      <alignment horizontal="center"/>
      <protection locked="0"/>
    </xf>
    <xf numFmtId="44" fontId="19" fillId="2" borderId="12" xfId="0" applyNumberFormat="1" applyFont="1" applyFill="1" applyBorder="1" applyAlignment="1" applyProtection="1">
      <alignment horizontal="center"/>
    </xf>
    <xf numFmtId="0" fontId="7" fillId="2" borderId="12" xfId="0" applyFont="1" applyFill="1" applyBorder="1" applyAlignment="1">
      <alignment horizontal="center"/>
    </xf>
    <xf numFmtId="0" fontId="13" fillId="0" borderId="0" xfId="0" applyFont="1" applyBorder="1"/>
    <xf numFmtId="0" fontId="7" fillId="0" borderId="12" xfId="0" applyFont="1" applyBorder="1"/>
    <xf numFmtId="0" fontId="13" fillId="2" borderId="12" xfId="0" applyFont="1" applyFill="1" applyBorder="1" applyAlignment="1">
      <alignment horizontal="left"/>
    </xf>
    <xf numFmtId="0" fontId="20" fillId="3" borderId="12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/>
    <xf numFmtId="44" fontId="0" fillId="0" borderId="12" xfId="1" applyNumberFormat="1" applyFont="1" applyBorder="1"/>
    <xf numFmtId="0" fontId="20" fillId="2" borderId="12" xfId="0" applyFont="1" applyFill="1" applyBorder="1" applyProtection="1"/>
    <xf numFmtId="0" fontId="7" fillId="2" borderId="12" xfId="0" applyFont="1" applyFill="1" applyBorder="1" applyProtection="1">
      <protection locked="0"/>
    </xf>
    <xf numFmtId="44" fontId="0" fillId="0" borderId="0" xfId="1" applyNumberFormat="1" applyFont="1" applyBorder="1"/>
    <xf numFmtId="4" fontId="21" fillId="0" borderId="0" xfId="0" applyNumberFormat="1" applyFont="1" applyBorder="1"/>
    <xf numFmtId="44" fontId="0" fillId="2" borderId="12" xfId="1" applyNumberFormat="1" applyFont="1" applyFill="1" applyBorder="1"/>
    <xf numFmtId="0" fontId="0" fillId="0" borderId="12" xfId="0" applyBorder="1"/>
    <xf numFmtId="0" fontId="13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2" fillId="0" borderId="0" xfId="0" applyFont="1" applyBorder="1"/>
    <xf numFmtId="0" fontId="12" fillId="0" borderId="0" xfId="0" applyFont="1" applyBorder="1"/>
    <xf numFmtId="0" fontId="7" fillId="6" borderId="5" xfId="0" applyFont="1" applyFill="1" applyBorder="1" applyAlignment="1" applyProtection="1">
      <alignment horizontal="left"/>
    </xf>
    <xf numFmtId="164" fontId="20" fillId="6" borderId="5" xfId="0" applyNumberFormat="1" applyFont="1" applyFill="1" applyBorder="1" applyProtection="1"/>
    <xf numFmtId="44" fontId="10" fillId="6" borderId="16" xfId="0" applyNumberFormat="1" applyFont="1" applyFill="1" applyBorder="1"/>
    <xf numFmtId="44" fontId="10" fillId="6" borderId="0" xfId="0" applyNumberFormat="1" applyFont="1" applyFill="1" applyBorder="1"/>
    <xf numFmtId="164" fontId="6" fillId="0" borderId="0" xfId="0" applyNumberFormat="1" applyFont="1" applyAlignment="1">
      <alignment horizontal="left"/>
    </xf>
    <xf numFmtId="44" fontId="0" fillId="0" borderId="0" xfId="0" applyNumberFormat="1" applyBorder="1"/>
    <xf numFmtId="0" fontId="3" fillId="0" borderId="0" xfId="0" applyFont="1" applyAlignment="1">
      <alignment horizontal="right"/>
    </xf>
    <xf numFmtId="168" fontId="7" fillId="0" borderId="0" xfId="0" applyNumberFormat="1" applyFont="1" applyBorder="1"/>
    <xf numFmtId="0" fontId="10" fillId="0" borderId="0" xfId="0" applyFont="1"/>
    <xf numFmtId="0" fontId="4" fillId="0" borderId="0" xfId="0" applyFont="1" applyBorder="1"/>
    <xf numFmtId="164" fontId="0" fillId="0" borderId="0" xfId="0" applyNumberFormat="1" applyBorder="1" applyAlignment="1"/>
    <xf numFmtId="165" fontId="0" fillId="0" borderId="0" xfId="0" applyNumberFormat="1" applyBorder="1" applyAlignment="1"/>
    <xf numFmtId="0" fontId="0" fillId="0" borderId="0" xfId="0" applyProtection="1"/>
    <xf numFmtId="18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/>
    <xf numFmtId="0" fontId="0" fillId="0" borderId="1" xfId="0" applyBorder="1"/>
    <xf numFmtId="0" fontId="0" fillId="0" borderId="7" xfId="0" applyBorder="1"/>
    <xf numFmtId="0" fontId="0" fillId="0" borderId="3" xfId="0" applyBorder="1"/>
    <xf numFmtId="0" fontId="7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/>
    <xf numFmtId="0" fontId="7" fillId="0" borderId="6" xfId="0" applyFont="1" applyBorder="1"/>
    <xf numFmtId="0" fontId="5" fillId="0" borderId="13" xfId="0" applyFont="1" applyFill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16" fillId="3" borderId="12" xfId="0" applyNumberFormat="1" applyFont="1" applyFill="1" applyBorder="1" applyAlignment="1" applyProtection="1">
      <alignment horizontal="center"/>
      <protection locked="0"/>
    </xf>
    <xf numFmtId="44" fontId="16" fillId="3" borderId="12" xfId="0" applyNumberFormat="1" applyFont="1" applyFill="1" applyBorder="1" applyProtection="1">
      <protection locked="0"/>
    </xf>
    <xf numFmtId="44" fontId="15" fillId="0" borderId="12" xfId="0" applyNumberFormat="1" applyFont="1" applyBorder="1"/>
    <xf numFmtId="0" fontId="10" fillId="0" borderId="12" xfId="0" applyFont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44" fontId="15" fillId="6" borderId="12" xfId="0" applyNumberFormat="1" applyFont="1" applyFill="1" applyBorder="1"/>
    <xf numFmtId="0" fontId="10" fillId="6" borderId="5" xfId="0" applyFont="1" applyFill="1" applyBorder="1" applyAlignment="1">
      <alignment horizontal="center"/>
    </xf>
    <xf numFmtId="0" fontId="15" fillId="0" borderId="0" xfId="0" applyFont="1"/>
    <xf numFmtId="4" fontId="15" fillId="0" borderId="0" xfId="0" applyNumberFormat="1" applyFont="1" applyBorder="1"/>
    <xf numFmtId="4" fontId="15" fillId="0" borderId="0" xfId="0" applyNumberFormat="1" applyFont="1" applyFill="1" applyBorder="1"/>
    <xf numFmtId="0" fontId="15" fillId="0" borderId="0" xfId="0" applyFont="1" applyBorder="1"/>
    <xf numFmtId="0" fontId="0" fillId="0" borderId="2" xfId="0" applyBorder="1"/>
    <xf numFmtId="0" fontId="12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30" fillId="0" borderId="0" xfId="0" applyFont="1"/>
    <xf numFmtId="0" fontId="32" fillId="0" borderId="0" xfId="0" applyFont="1"/>
    <xf numFmtId="164" fontId="20" fillId="6" borderId="0" xfId="0" applyNumberFormat="1" applyFont="1" applyFill="1" applyBorder="1" applyAlignment="1" applyProtection="1">
      <alignment horizontal="center"/>
      <protection locked="0"/>
    </xf>
    <xf numFmtId="1" fontId="19" fillId="6" borderId="12" xfId="0" applyNumberFormat="1" applyFont="1" applyFill="1" applyBorder="1" applyAlignment="1" applyProtection="1">
      <alignment horizontal="center"/>
    </xf>
    <xf numFmtId="49" fontId="19" fillId="6" borderId="12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6" fillId="3" borderId="12" xfId="0" applyNumberFormat="1" applyFont="1" applyFill="1" applyBorder="1" applyAlignment="1" applyProtection="1">
      <alignment horizontal="center"/>
      <protection locked="0"/>
    </xf>
    <xf numFmtId="49" fontId="16" fillId="3" borderId="12" xfId="0" applyNumberFormat="1" applyFont="1" applyFill="1" applyBorder="1" applyProtection="1">
      <protection locked="0"/>
    </xf>
    <xf numFmtId="0" fontId="10" fillId="2" borderId="12" xfId="0" applyFont="1" applyFill="1" applyBorder="1" applyAlignment="1">
      <alignment horizontal="center"/>
    </xf>
    <xf numFmtId="44" fontId="15" fillId="2" borderId="12" xfId="0" applyNumberFormat="1" applyFont="1" applyFill="1" applyBorder="1"/>
    <xf numFmtId="44" fontId="16" fillId="2" borderId="12" xfId="0" applyNumberFormat="1" applyFont="1" applyFill="1" applyBorder="1"/>
    <xf numFmtId="169" fontId="6" fillId="2" borderId="7" xfId="0" applyNumberFormat="1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44" fontId="0" fillId="0" borderId="0" xfId="0" applyNumberFormat="1"/>
    <xf numFmtId="8" fontId="0" fillId="0" borderId="0" xfId="0" applyNumberFormat="1"/>
    <xf numFmtId="8" fontId="16" fillId="3" borderId="12" xfId="0" applyNumberFormat="1" applyFont="1" applyFill="1" applyBorder="1" applyProtection="1">
      <protection locked="0"/>
    </xf>
    <xf numFmtId="8" fontId="15" fillId="0" borderId="12" xfId="0" applyNumberFormat="1" applyFont="1" applyBorder="1"/>
    <xf numFmtId="8" fontId="15" fillId="5" borderId="12" xfId="0" applyNumberFormat="1" applyFont="1" applyFill="1" applyBorder="1" applyAlignment="1" applyProtection="1">
      <alignment horizontal="center"/>
      <protection locked="0"/>
    </xf>
    <xf numFmtId="8" fontId="15" fillId="0" borderId="9" xfId="0" applyNumberFormat="1" applyFont="1" applyBorder="1"/>
    <xf numFmtId="8" fontId="0" fillId="0" borderId="12" xfId="0" applyNumberFormat="1" applyBorder="1"/>
    <xf numFmtId="8" fontId="15" fillId="6" borderId="12" xfId="0" applyNumberFormat="1" applyFont="1" applyFill="1" applyBorder="1"/>
    <xf numFmtId="8" fontId="33" fillId="7" borderId="12" xfId="0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/>
    <xf numFmtId="0" fontId="0" fillId="0" borderId="19" xfId="0" applyBorder="1"/>
    <xf numFmtId="0" fontId="12" fillId="0" borderId="19" xfId="0" applyFont="1" applyBorder="1"/>
    <xf numFmtId="170" fontId="8" fillId="3" borderId="12" xfId="0" applyNumberFormat="1" applyFont="1" applyFill="1" applyBorder="1" applyAlignment="1" applyProtection="1">
      <alignment horizontal="left"/>
      <protection locked="0"/>
    </xf>
    <xf numFmtId="171" fontId="36" fillId="0" borderId="12" xfId="0" applyNumberFormat="1" applyFont="1" applyFill="1" applyBorder="1" applyAlignment="1" applyProtection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Fill="1"/>
    <xf numFmtId="0" fontId="35" fillId="0" borderId="0" xfId="0" applyFont="1" applyFill="1" applyBorder="1" applyProtection="1">
      <protection locked="0"/>
    </xf>
    <xf numFmtId="0" fontId="52" fillId="0" borderId="0" xfId="0" applyFont="1"/>
    <xf numFmtId="0" fontId="53" fillId="0" borderId="0" xfId="0" applyFont="1"/>
    <xf numFmtId="0" fontId="55" fillId="0" borderId="0" xfId="2" applyFont="1"/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8" fillId="5" borderId="10" xfId="0" applyFont="1" applyFill="1" applyBorder="1" applyAlignment="1" applyProtection="1"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5" borderId="5" xfId="0" applyFont="1" applyFill="1" applyBorder="1" applyAlignment="1" applyProtection="1">
      <protection locked="0"/>
    </xf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right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28" fillId="6" borderId="9" xfId="0" applyFont="1" applyFill="1" applyBorder="1" applyAlignment="1" applyProtection="1">
      <alignment horizontal="center"/>
    </xf>
    <xf numFmtId="0" fontId="28" fillId="6" borderId="10" xfId="0" applyFont="1" applyFill="1" applyBorder="1" applyAlignment="1" applyProtection="1">
      <alignment horizontal="center"/>
    </xf>
    <xf numFmtId="0" fontId="28" fillId="6" borderId="11" xfId="0" applyFont="1" applyFill="1" applyBorder="1" applyAlignment="1" applyProtection="1">
      <alignment horizontal="center"/>
    </xf>
    <xf numFmtId="0" fontId="2" fillId="2" borderId="17" xfId="0" applyFont="1" applyFill="1" applyBorder="1" applyAlignment="1">
      <alignment horizontal="center"/>
    </xf>
    <xf numFmtId="0" fontId="28" fillId="6" borderId="1" xfId="0" applyNumberFormat="1" applyFont="1" applyFill="1" applyBorder="1" applyAlignment="1" applyProtection="1">
      <alignment horizontal="center"/>
    </xf>
    <xf numFmtId="0" fontId="28" fillId="6" borderId="3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64" fontId="28" fillId="6" borderId="9" xfId="0" applyNumberFormat="1" applyFont="1" applyFill="1" applyBorder="1" applyAlignment="1" applyProtection="1">
      <alignment horizontal="center"/>
    </xf>
    <xf numFmtId="164" fontId="28" fillId="6" borderId="11" xfId="0" applyNumberFormat="1" applyFont="1" applyFill="1" applyBorder="1" applyAlignment="1" applyProtection="1">
      <alignment horizontal="center"/>
    </xf>
    <xf numFmtId="166" fontId="5" fillId="0" borderId="13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6" borderId="5" xfId="0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0" fontId="20" fillId="3" borderId="9" xfId="0" applyFont="1" applyFill="1" applyBorder="1" applyAlignment="1" applyProtection="1">
      <alignment horizontal="left"/>
      <protection locked="0"/>
    </xf>
    <xf numFmtId="0" fontId="20" fillId="3" borderId="11" xfId="0" applyFont="1" applyFill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/>
    </xf>
    <xf numFmtId="0" fontId="20" fillId="5" borderId="5" xfId="0" applyFont="1" applyFill="1" applyBorder="1" applyAlignment="1" applyProtection="1">
      <alignment horizontal="left"/>
      <protection locked="0"/>
    </xf>
    <xf numFmtId="164" fontId="16" fillId="5" borderId="5" xfId="0" applyNumberFormat="1" applyFont="1" applyFill="1" applyBorder="1" applyAlignment="1" applyProtection="1">
      <alignment horizontal="center"/>
      <protection locked="0"/>
    </xf>
    <xf numFmtId="0" fontId="20" fillId="3" borderId="10" xfId="0" applyFont="1" applyFill="1" applyBorder="1" applyAlignment="1" applyProtection="1">
      <alignment horizontal="left"/>
      <protection locked="0"/>
    </xf>
    <xf numFmtId="164" fontId="20" fillId="3" borderId="9" xfId="0" applyNumberFormat="1" applyFont="1" applyFill="1" applyBorder="1" applyAlignment="1" applyProtection="1">
      <alignment horizontal="center"/>
      <protection locked="0"/>
    </xf>
    <xf numFmtId="164" fontId="20" fillId="3" borderId="11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sa.gov/travel/plan-book/per-diem-rat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7"/>
  <sheetViews>
    <sheetView tabSelected="1" zoomScale="115" zoomScaleNormal="115" zoomScaleSheetLayoutView="100" workbookViewId="0">
      <selection activeCell="F5" sqref="F5"/>
    </sheetView>
  </sheetViews>
  <sheetFormatPr baseColWidth="10" defaultColWidth="8.83203125" defaultRowHeight="15" x14ac:dyDescent="0.2"/>
  <cols>
    <col min="2" max="2" width="36" bestFit="1" customWidth="1"/>
    <col min="3" max="3" width="21.5" bestFit="1" customWidth="1"/>
    <col min="4" max="4" width="13.5" bestFit="1" customWidth="1"/>
    <col min="5" max="5" width="16" customWidth="1"/>
    <col min="6" max="6" width="21.5" bestFit="1" customWidth="1"/>
    <col min="7" max="7" width="13" bestFit="1" customWidth="1"/>
    <col min="8" max="8" width="11.33203125" bestFit="1" customWidth="1"/>
    <col min="9" max="9" width="10.33203125" bestFit="1" customWidth="1"/>
    <col min="10" max="11" width="5.83203125" bestFit="1" customWidth="1"/>
    <col min="12" max="12" width="7" bestFit="1" customWidth="1"/>
    <col min="13" max="13" width="8.5" bestFit="1" customWidth="1"/>
    <col min="14" max="14" width="5.5" bestFit="1" customWidth="1"/>
    <col min="15" max="15" width="4.1640625" bestFit="1" customWidth="1"/>
    <col min="16" max="16" width="4.6640625" bestFit="1" customWidth="1"/>
    <col min="17" max="17" width="6.33203125" bestFit="1" customWidth="1"/>
    <col min="18" max="18" width="8.5" bestFit="1" customWidth="1"/>
  </cols>
  <sheetData>
    <row r="1" spans="1:18" x14ac:dyDescent="0.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/>
    </row>
    <row r="2" spans="1:18" x14ac:dyDescent="0.2">
      <c r="A2" s="161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163"/>
      <c r="Q2" s="163"/>
      <c r="R2" s="164"/>
    </row>
    <row r="3" spans="1:18" x14ac:dyDescent="0.2">
      <c r="A3" s="1"/>
      <c r="E3" s="2"/>
      <c r="F3" s="2"/>
      <c r="H3" s="3"/>
      <c r="I3" s="3"/>
      <c r="J3" s="4"/>
      <c r="M3" s="165" t="s">
        <v>2</v>
      </c>
      <c r="N3" s="165"/>
      <c r="O3" s="166">
        <f ca="1">NOW()</f>
        <v>44735.497354398147</v>
      </c>
      <c r="P3" s="166"/>
      <c r="Q3" s="166"/>
      <c r="R3" s="166"/>
    </row>
    <row r="4" spans="1:18" x14ac:dyDescent="0.2">
      <c r="A4" s="5" t="s">
        <v>3</v>
      </c>
      <c r="E4" s="6" t="s">
        <v>4</v>
      </c>
      <c r="F4" s="132">
        <v>44743</v>
      </c>
      <c r="O4" s="167">
        <f ca="1">NOW()</f>
        <v>44735.497354398147</v>
      </c>
      <c r="P4" s="167"/>
      <c r="Q4" s="167"/>
      <c r="R4" s="167"/>
    </row>
    <row r="5" spans="1:18" x14ac:dyDescent="0.2">
      <c r="A5" s="7"/>
      <c r="B5" s="8" t="s">
        <v>5</v>
      </c>
      <c r="C5" s="156"/>
      <c r="D5" s="157"/>
      <c r="E5" s="6" t="s">
        <v>6</v>
      </c>
      <c r="F5" s="9" t="s">
        <v>165</v>
      </c>
      <c r="K5" s="10"/>
    </row>
    <row r="6" spans="1:18" x14ac:dyDescent="0.2">
      <c r="A6" s="8"/>
      <c r="B6" s="8" t="s">
        <v>7</v>
      </c>
      <c r="C6" s="169"/>
      <c r="D6" s="170"/>
      <c r="E6" s="170"/>
      <c r="F6" s="170"/>
      <c r="G6" s="171"/>
      <c r="H6" s="143"/>
      <c r="I6" s="143"/>
      <c r="J6" s="144"/>
      <c r="K6" s="144"/>
      <c r="L6" s="12"/>
      <c r="M6" s="12"/>
      <c r="N6" s="12"/>
    </row>
    <row r="7" spans="1:18" x14ac:dyDescent="0.2">
      <c r="A7" s="10"/>
      <c r="B7" s="8" t="s">
        <v>10</v>
      </c>
      <c r="C7" s="169"/>
      <c r="D7" s="170"/>
      <c r="E7" s="170"/>
      <c r="F7" s="170"/>
      <c r="G7" s="171"/>
      <c r="H7" s="10"/>
      <c r="I7" s="10"/>
      <c r="J7" s="10"/>
      <c r="K7" s="10"/>
    </row>
    <row r="8" spans="1:18" x14ac:dyDescent="0.2">
      <c r="A8" s="13"/>
      <c r="B8" s="14" t="s">
        <v>11</v>
      </c>
      <c r="C8" s="15"/>
      <c r="D8" s="16" t="str">
        <f>IF(C8="","",+C8)</f>
        <v/>
      </c>
      <c r="E8" s="13" t="s">
        <v>12</v>
      </c>
      <c r="F8" s="15"/>
      <c r="G8" s="16" t="str">
        <f>IF(F8="","",+F8)</f>
        <v/>
      </c>
    </row>
    <row r="9" spans="1:18" x14ac:dyDescent="0.2">
      <c r="A9" s="13"/>
      <c r="B9" s="13"/>
      <c r="C9" s="13"/>
      <c r="D9" s="16"/>
      <c r="E9" s="16"/>
      <c r="G9" s="17"/>
      <c r="I9" s="18"/>
    </row>
    <row r="10" spans="1:18" x14ac:dyDescent="0.2">
      <c r="A10" s="13"/>
      <c r="B10" s="173" t="s">
        <v>13</v>
      </c>
      <c r="C10" s="173"/>
      <c r="D10" s="174"/>
      <c r="E10" s="175" t="s">
        <v>162</v>
      </c>
      <c r="F10" s="176"/>
      <c r="G10" s="17"/>
      <c r="I10" s="18"/>
    </row>
    <row r="11" spans="1:18" x14ac:dyDescent="0.2">
      <c r="B11" s="13"/>
      <c r="C11" s="13"/>
      <c r="D11" s="13"/>
      <c r="E11" s="13"/>
      <c r="F11" s="13"/>
      <c r="G11" s="17"/>
      <c r="H11" s="19" t="s">
        <v>14</v>
      </c>
      <c r="I11" s="18" t="s">
        <v>15</v>
      </c>
      <c r="J11" s="20" t="s">
        <v>16</v>
      </c>
      <c r="K11" s="20" t="s">
        <v>17</v>
      </c>
      <c r="L11" s="20" t="s">
        <v>18</v>
      </c>
      <c r="M11" s="20" t="s">
        <v>19</v>
      </c>
      <c r="N11" s="20" t="s">
        <v>20</v>
      </c>
      <c r="O11" s="20" t="s">
        <v>21</v>
      </c>
      <c r="P11" s="20" t="s">
        <v>22</v>
      </c>
      <c r="Q11" s="20" t="s">
        <v>23</v>
      </c>
      <c r="R11" s="20" t="s">
        <v>24</v>
      </c>
    </row>
    <row r="12" spans="1:18" x14ac:dyDescent="0.2">
      <c r="A12" s="5" t="s">
        <v>25</v>
      </c>
      <c r="E12" s="10"/>
      <c r="H12" s="18" t="s">
        <v>26</v>
      </c>
      <c r="I12" s="18" t="s">
        <v>27</v>
      </c>
      <c r="J12" s="21" t="s">
        <v>28</v>
      </c>
      <c r="K12" s="21" t="s">
        <v>29</v>
      </c>
      <c r="L12" s="21" t="s">
        <v>30</v>
      </c>
      <c r="M12" s="21" t="s">
        <v>29</v>
      </c>
      <c r="N12" s="21" t="s">
        <v>28</v>
      </c>
      <c r="O12" s="21" t="s">
        <v>31</v>
      </c>
      <c r="P12" s="21" t="s">
        <v>32</v>
      </c>
      <c r="Q12" s="21" t="s">
        <v>31</v>
      </c>
      <c r="R12" s="21" t="s">
        <v>32</v>
      </c>
    </row>
    <row r="13" spans="1:18" x14ac:dyDescent="0.2">
      <c r="A13" s="22"/>
      <c r="B13" s="23" t="s">
        <v>33</v>
      </c>
      <c r="C13" s="24"/>
      <c r="D13" s="25">
        <v>0</v>
      </c>
      <c r="E13" s="26" t="s">
        <v>34</v>
      </c>
      <c r="F13" s="27">
        <v>0.625</v>
      </c>
      <c r="G13" s="26" t="s">
        <v>35</v>
      </c>
      <c r="H13" s="28">
        <f>D13*F13</f>
        <v>0</v>
      </c>
      <c r="I13" s="29"/>
      <c r="J13" s="29"/>
      <c r="K13" s="30"/>
      <c r="L13" s="29"/>
      <c r="M13" s="30"/>
      <c r="N13" s="30"/>
      <c r="O13" s="29"/>
      <c r="P13" s="30"/>
      <c r="Q13" s="29"/>
      <c r="R13" s="30"/>
    </row>
    <row r="14" spans="1:18" x14ac:dyDescent="0.2">
      <c r="A14" s="22"/>
      <c r="B14" s="23" t="s">
        <v>36</v>
      </c>
      <c r="C14" s="24"/>
      <c r="D14" s="25">
        <v>0</v>
      </c>
      <c r="E14" s="26" t="s">
        <v>37</v>
      </c>
      <c r="F14" s="31">
        <v>0</v>
      </c>
      <c r="G14" s="26" t="s">
        <v>38</v>
      </c>
      <c r="H14" s="28">
        <f>+D14*F14</f>
        <v>0</v>
      </c>
      <c r="I14" s="29"/>
      <c r="J14" s="29"/>
      <c r="K14" s="30"/>
      <c r="L14" s="29"/>
      <c r="M14" s="30"/>
      <c r="N14" s="30"/>
      <c r="O14" s="29"/>
      <c r="P14" s="30"/>
      <c r="Q14" s="29"/>
      <c r="R14" s="30"/>
    </row>
    <row r="15" spans="1:18" x14ac:dyDescent="0.2">
      <c r="A15" s="22"/>
      <c r="B15" s="23" t="s">
        <v>39</v>
      </c>
      <c r="C15" s="24"/>
      <c r="D15" s="32"/>
      <c r="E15" s="32"/>
      <c r="F15" s="32"/>
      <c r="G15" s="33"/>
      <c r="H15" s="34">
        <v>0</v>
      </c>
      <c r="I15" s="29"/>
      <c r="J15" s="29"/>
      <c r="K15" s="30"/>
      <c r="L15" s="29"/>
      <c r="M15" s="30"/>
      <c r="N15" s="30"/>
      <c r="O15" s="29"/>
      <c r="P15" s="30"/>
      <c r="Q15" s="29"/>
      <c r="R15" s="30"/>
    </row>
    <row r="16" spans="1:18" x14ac:dyDescent="0.2">
      <c r="A16" s="22"/>
      <c r="B16" s="23" t="s">
        <v>40</v>
      </c>
      <c r="C16" s="24"/>
      <c r="D16" s="32"/>
      <c r="E16" s="32"/>
      <c r="F16" s="32"/>
      <c r="G16" s="33"/>
      <c r="H16" s="34">
        <v>0</v>
      </c>
      <c r="I16" s="29"/>
      <c r="J16" s="29"/>
      <c r="K16" s="30"/>
      <c r="L16" s="29"/>
      <c r="M16" s="30"/>
      <c r="N16" s="30"/>
      <c r="O16" s="29"/>
      <c r="P16" s="30"/>
      <c r="Q16" s="29"/>
      <c r="R16" s="30"/>
    </row>
    <row r="17" spans="1:18" x14ac:dyDescent="0.2">
      <c r="A17" s="22"/>
      <c r="B17" s="23" t="s">
        <v>41</v>
      </c>
      <c r="C17" s="24"/>
      <c r="D17" s="32"/>
      <c r="E17" s="32"/>
      <c r="F17" s="32"/>
      <c r="G17" s="33"/>
      <c r="H17" s="34">
        <v>0</v>
      </c>
      <c r="I17" s="29"/>
      <c r="J17" s="29"/>
      <c r="K17" s="30"/>
      <c r="L17" s="29"/>
      <c r="M17" s="30"/>
      <c r="N17" s="30"/>
      <c r="O17" s="29"/>
      <c r="P17" s="30"/>
      <c r="Q17" s="29"/>
      <c r="R17" s="30"/>
    </row>
    <row r="18" spans="1:18" x14ac:dyDescent="0.2">
      <c r="A18" s="22"/>
      <c r="B18" s="23" t="s">
        <v>42</v>
      </c>
      <c r="C18" s="24"/>
      <c r="D18" s="32"/>
      <c r="E18" s="32"/>
      <c r="F18" s="32"/>
      <c r="G18" s="33"/>
      <c r="H18" s="34">
        <v>0</v>
      </c>
      <c r="I18" s="29"/>
      <c r="J18" s="29"/>
      <c r="K18" s="30"/>
      <c r="L18" s="29"/>
      <c r="M18" s="30"/>
      <c r="N18" s="30"/>
      <c r="O18" s="29"/>
      <c r="P18" s="30"/>
      <c r="Q18" s="29"/>
      <c r="R18" s="30"/>
    </row>
    <row r="19" spans="1:18" x14ac:dyDescent="0.2">
      <c r="A19" s="22"/>
      <c r="B19" s="10"/>
      <c r="C19" s="10"/>
      <c r="F19" t="s">
        <v>43</v>
      </c>
      <c r="G19" s="13"/>
      <c r="H19" s="35">
        <f>SUM(H13:H18)</f>
        <v>0</v>
      </c>
      <c r="I19" s="36"/>
      <c r="J19" s="37"/>
      <c r="K19" s="38"/>
    </row>
    <row r="20" spans="1:18" x14ac:dyDescent="0.2">
      <c r="A20" s="22"/>
      <c r="B20" s="10"/>
      <c r="C20" s="10"/>
      <c r="D20" s="39" t="s">
        <v>44</v>
      </c>
      <c r="E20" s="39" t="s">
        <v>44</v>
      </c>
      <c r="G20" s="90" t="s">
        <v>130</v>
      </c>
      <c r="H20" s="40"/>
      <c r="I20" s="40"/>
      <c r="J20" s="20" t="s">
        <v>16</v>
      </c>
      <c r="K20" s="20" t="s">
        <v>17</v>
      </c>
      <c r="L20" s="20" t="s">
        <v>18</v>
      </c>
      <c r="M20" s="20" t="s">
        <v>19</v>
      </c>
      <c r="N20" s="20" t="s">
        <v>20</v>
      </c>
      <c r="O20" s="20" t="s">
        <v>21</v>
      </c>
      <c r="P20" s="20" t="s">
        <v>22</v>
      </c>
      <c r="Q20" s="20" t="s">
        <v>23</v>
      </c>
      <c r="R20" s="20" t="s">
        <v>24</v>
      </c>
    </row>
    <row r="21" spans="1:18" x14ac:dyDescent="0.2">
      <c r="A21" s="5" t="s">
        <v>45</v>
      </c>
      <c r="C21" s="39" t="s">
        <v>46</v>
      </c>
      <c r="D21" s="39" t="s">
        <v>47</v>
      </c>
      <c r="E21" s="39" t="s">
        <v>48</v>
      </c>
      <c r="G21" s="39" t="s">
        <v>131</v>
      </c>
      <c r="H21" s="41"/>
      <c r="I21" s="41"/>
      <c r="J21" s="21" t="s">
        <v>28</v>
      </c>
      <c r="K21" s="21" t="s">
        <v>29</v>
      </c>
      <c r="L21" s="21" t="s">
        <v>30</v>
      </c>
      <c r="M21" s="21" t="s">
        <v>29</v>
      </c>
      <c r="N21" s="21" t="s">
        <v>28</v>
      </c>
      <c r="O21" s="21" t="s">
        <v>31</v>
      </c>
      <c r="P21" s="21" t="s">
        <v>32</v>
      </c>
      <c r="Q21" s="21" t="s">
        <v>31</v>
      </c>
      <c r="R21" s="21" t="s">
        <v>32</v>
      </c>
    </row>
    <row r="22" spans="1:18" x14ac:dyDescent="0.2">
      <c r="A22" s="42" t="s">
        <v>49</v>
      </c>
      <c r="B22" s="43" t="s">
        <v>50</v>
      </c>
      <c r="C22" s="44"/>
      <c r="D22" s="45">
        <v>0</v>
      </c>
      <c r="E22" s="45">
        <v>0</v>
      </c>
      <c r="F22" s="46" t="s">
        <v>51</v>
      </c>
      <c r="G22" s="25">
        <v>0</v>
      </c>
      <c r="H22" s="47">
        <f>(+D22+E22)*G22</f>
        <v>0</v>
      </c>
      <c r="I22" s="29"/>
      <c r="J22" s="29"/>
      <c r="K22" s="30"/>
      <c r="L22" s="29"/>
      <c r="M22" s="30"/>
      <c r="N22" s="30"/>
      <c r="O22" s="29"/>
      <c r="P22" s="30"/>
      <c r="Q22" s="29"/>
      <c r="R22" s="30"/>
    </row>
    <row r="23" spans="1:18" x14ac:dyDescent="0.2">
      <c r="B23" s="48"/>
      <c r="C23" s="48"/>
      <c r="D23" s="41"/>
      <c r="E23" s="49"/>
      <c r="F23" s="41"/>
      <c r="G23" s="41"/>
      <c r="H23" s="41"/>
      <c r="I23" s="41"/>
      <c r="J23" s="17"/>
    </row>
    <row r="24" spans="1:18" x14ac:dyDescent="0.2">
      <c r="B24" s="48"/>
      <c r="C24" s="48"/>
      <c r="D24" s="39"/>
      <c r="E24" s="39"/>
      <c r="F24" s="41"/>
      <c r="G24" s="41"/>
      <c r="H24" s="41"/>
      <c r="I24" s="41"/>
      <c r="J24" s="17"/>
    </row>
    <row r="25" spans="1:18" x14ac:dyDescent="0.2">
      <c r="A25" s="42" t="s">
        <v>52</v>
      </c>
      <c r="B25" s="43" t="s">
        <v>53</v>
      </c>
      <c r="C25" s="44"/>
      <c r="D25" s="45">
        <v>0</v>
      </c>
      <c r="E25" s="45">
        <v>0</v>
      </c>
      <c r="F25" s="46" t="s">
        <v>51</v>
      </c>
      <c r="G25" s="50">
        <v>0</v>
      </c>
      <c r="H25" s="47">
        <f>IF(D25&gt;D26,"Over Limit",(D25+E25)*G25)</f>
        <v>0</v>
      </c>
      <c r="I25" s="29"/>
      <c r="J25" s="29"/>
      <c r="K25" s="30"/>
      <c r="L25" s="29"/>
      <c r="M25" s="30"/>
      <c r="N25" s="30"/>
      <c r="O25" s="29"/>
      <c r="P25" s="30"/>
      <c r="Q25" s="29"/>
      <c r="R25" s="30"/>
    </row>
    <row r="26" spans="1:18" x14ac:dyDescent="0.2">
      <c r="A26" s="42"/>
      <c r="B26" s="43" t="s">
        <v>54</v>
      </c>
      <c r="C26" s="33"/>
      <c r="D26" s="45">
        <v>0</v>
      </c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">
      <c r="A27" s="42"/>
      <c r="B27" s="43" t="s">
        <v>55</v>
      </c>
      <c r="C27" s="44"/>
      <c r="D27" s="45">
        <v>0</v>
      </c>
      <c r="E27" s="45">
        <v>0</v>
      </c>
      <c r="F27" s="46" t="s">
        <v>51</v>
      </c>
      <c r="G27" s="50">
        <v>0</v>
      </c>
      <c r="H27" s="47">
        <f>IF(D27&gt;D28,"Over Limit",(D27+E27)*G27)</f>
        <v>0</v>
      </c>
      <c r="I27" s="29"/>
      <c r="J27" s="29"/>
      <c r="K27" s="30"/>
      <c r="L27" s="29"/>
      <c r="M27" s="30"/>
      <c r="N27" s="30"/>
      <c r="O27" s="29"/>
      <c r="P27" s="30"/>
      <c r="Q27" s="29"/>
      <c r="R27" s="30"/>
    </row>
    <row r="28" spans="1:18" x14ac:dyDescent="0.2">
      <c r="A28" s="42"/>
      <c r="B28" s="43" t="s">
        <v>56</v>
      </c>
      <c r="C28" s="33"/>
      <c r="D28" s="45">
        <v>0</v>
      </c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">
      <c r="A29" s="42"/>
      <c r="B29" s="43" t="s">
        <v>57</v>
      </c>
      <c r="C29" s="44"/>
      <c r="D29" s="45">
        <v>0</v>
      </c>
      <c r="E29" s="45">
        <v>0</v>
      </c>
      <c r="F29" s="46" t="s">
        <v>51</v>
      </c>
      <c r="G29" s="50">
        <v>0</v>
      </c>
      <c r="H29" s="47">
        <f>IF(D29&gt;D30,"Over Limit",(D29+E29)*G29)</f>
        <v>0</v>
      </c>
      <c r="I29" s="29"/>
      <c r="J29" s="29"/>
      <c r="K29" s="30"/>
      <c r="L29" s="29"/>
      <c r="M29" s="30"/>
      <c r="N29" s="30"/>
      <c r="O29" s="29"/>
      <c r="P29" s="30"/>
      <c r="Q29" s="29"/>
      <c r="R29" s="30"/>
    </row>
    <row r="30" spans="1:18" x14ac:dyDescent="0.2">
      <c r="A30" s="42"/>
      <c r="B30" s="43" t="s">
        <v>58</v>
      </c>
      <c r="C30" s="33"/>
      <c r="D30" s="45">
        <v>0</v>
      </c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">
      <c r="A31" s="42"/>
      <c r="B31" s="43" t="s">
        <v>59</v>
      </c>
      <c r="C31" s="44"/>
      <c r="D31" s="45">
        <v>0</v>
      </c>
      <c r="E31" s="45">
        <v>0</v>
      </c>
      <c r="F31" s="46" t="s">
        <v>51</v>
      </c>
      <c r="G31" s="50">
        <v>0</v>
      </c>
      <c r="H31" s="47">
        <f>IF(D31&gt;D32,"Over Limit",(D31+E31)*G31)</f>
        <v>0</v>
      </c>
      <c r="I31" s="29"/>
      <c r="J31" s="29"/>
      <c r="K31" s="30"/>
      <c r="L31" s="29"/>
      <c r="M31" s="30"/>
      <c r="N31" s="30"/>
      <c r="O31" s="29"/>
      <c r="P31" s="30"/>
      <c r="Q31" s="29"/>
      <c r="R31" s="30"/>
    </row>
    <row r="32" spans="1:18" x14ac:dyDescent="0.2">
      <c r="A32" s="42"/>
      <c r="B32" s="43" t="s">
        <v>60</v>
      </c>
      <c r="C32" s="33"/>
      <c r="D32" s="45">
        <v>0</v>
      </c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x14ac:dyDescent="0.2">
      <c r="A33" s="22"/>
      <c r="B33" s="53"/>
      <c r="C33" s="53"/>
      <c r="F33" t="s">
        <v>43</v>
      </c>
      <c r="G33" s="13"/>
      <c r="H33" s="35">
        <f>+H22+SUM(H25:H32)</f>
        <v>0</v>
      </c>
      <c r="I33" s="36"/>
      <c r="J33" s="37"/>
      <c r="K33" s="38"/>
    </row>
    <row r="34" spans="1:18" x14ac:dyDescent="0.2">
      <c r="A34" s="22"/>
      <c r="B34" s="53"/>
      <c r="C34" s="53"/>
      <c r="J34" s="37"/>
      <c r="K34" s="38"/>
    </row>
    <row r="35" spans="1:18" x14ac:dyDescent="0.2">
      <c r="A35" s="22"/>
      <c r="B35" s="53"/>
      <c r="C35" s="53"/>
      <c r="D35" s="39"/>
      <c r="J35" s="20" t="s">
        <v>16</v>
      </c>
      <c r="K35" s="20" t="s">
        <v>17</v>
      </c>
      <c r="L35" s="20" t="s">
        <v>18</v>
      </c>
      <c r="M35" s="20" t="s">
        <v>19</v>
      </c>
      <c r="N35" s="20" t="s">
        <v>20</v>
      </c>
      <c r="O35" s="20" t="s">
        <v>21</v>
      </c>
      <c r="P35" s="20" t="s">
        <v>22</v>
      </c>
      <c r="Q35" s="20" t="s">
        <v>23</v>
      </c>
      <c r="R35" s="20" t="s">
        <v>24</v>
      </c>
    </row>
    <row r="36" spans="1:18" x14ac:dyDescent="0.2">
      <c r="A36" s="5" t="s">
        <v>61</v>
      </c>
      <c r="C36" s="39" t="s">
        <v>46</v>
      </c>
      <c r="E36" s="39" t="s">
        <v>62</v>
      </c>
      <c r="G36" s="8"/>
      <c r="H36" s="41"/>
      <c r="I36" s="41"/>
      <c r="J36" s="21" t="s">
        <v>28</v>
      </c>
      <c r="K36" s="21" t="s">
        <v>29</v>
      </c>
      <c r="L36" s="21" t="s">
        <v>30</v>
      </c>
      <c r="M36" s="21" t="s">
        <v>29</v>
      </c>
      <c r="N36" s="21" t="s">
        <v>28</v>
      </c>
      <c r="O36" s="21" t="s">
        <v>31</v>
      </c>
      <c r="P36" s="21" t="s">
        <v>32</v>
      </c>
      <c r="Q36" s="21" t="s">
        <v>31</v>
      </c>
      <c r="R36" s="21" t="s">
        <v>32</v>
      </c>
    </row>
    <row r="37" spans="1:18" x14ac:dyDescent="0.2">
      <c r="A37" s="8" t="s">
        <v>63</v>
      </c>
      <c r="B37" s="147"/>
      <c r="C37" s="44"/>
      <c r="D37" s="32"/>
      <c r="E37" s="45"/>
      <c r="F37" s="32"/>
      <c r="G37" s="32"/>
      <c r="H37" s="47">
        <f>E37</f>
        <v>0</v>
      </c>
      <c r="I37" s="29"/>
      <c r="J37" s="29"/>
      <c r="K37" s="30"/>
      <c r="L37" s="29"/>
      <c r="M37" s="30"/>
      <c r="N37" s="30"/>
      <c r="O37" s="29"/>
      <c r="P37" s="30"/>
      <c r="Q37" s="29"/>
      <c r="R37" s="30"/>
    </row>
    <row r="38" spans="1:18" x14ac:dyDescent="0.2">
      <c r="A38" s="10"/>
      <c r="B38" s="147"/>
      <c r="C38" s="44"/>
      <c r="D38" s="32"/>
      <c r="E38" s="45"/>
      <c r="F38" s="32"/>
      <c r="G38" s="32"/>
      <c r="H38" s="47">
        <f t="shared" ref="H38:H50" si="0">E38</f>
        <v>0</v>
      </c>
      <c r="I38" s="29"/>
      <c r="J38" s="29"/>
      <c r="K38" s="30"/>
      <c r="L38" s="29"/>
      <c r="M38" s="30"/>
      <c r="N38" s="30"/>
      <c r="O38" s="29"/>
      <c r="P38" s="30"/>
      <c r="Q38" s="29"/>
      <c r="R38" s="30"/>
    </row>
    <row r="39" spans="1:18" x14ac:dyDescent="0.2">
      <c r="A39" s="8"/>
      <c r="B39" s="147"/>
      <c r="C39" s="44"/>
      <c r="D39" s="32"/>
      <c r="E39" s="45"/>
      <c r="F39" s="32"/>
      <c r="G39" s="32"/>
      <c r="H39" s="47">
        <f t="shared" si="0"/>
        <v>0</v>
      </c>
      <c r="I39" s="29"/>
      <c r="J39" s="29"/>
      <c r="K39" s="30"/>
      <c r="L39" s="29"/>
      <c r="M39" s="30"/>
      <c r="N39" s="30"/>
      <c r="O39" s="29"/>
      <c r="P39" s="30"/>
      <c r="Q39" s="29"/>
      <c r="R39" s="30"/>
    </row>
    <row r="40" spans="1:18" x14ac:dyDescent="0.2">
      <c r="A40" s="8"/>
      <c r="B40" s="147"/>
      <c r="C40" s="44"/>
      <c r="D40" s="32"/>
      <c r="E40" s="45"/>
      <c r="F40" s="32"/>
      <c r="G40" s="32"/>
      <c r="H40" s="47">
        <f t="shared" si="0"/>
        <v>0</v>
      </c>
      <c r="I40" s="29"/>
      <c r="J40" s="29"/>
      <c r="K40" s="30"/>
      <c r="L40" s="29"/>
      <c r="M40" s="30"/>
      <c r="N40" s="30"/>
      <c r="O40" s="29"/>
      <c r="P40" s="30"/>
      <c r="Q40" s="29"/>
      <c r="R40" s="30"/>
    </row>
    <row r="41" spans="1:18" x14ac:dyDescent="0.2">
      <c r="A41" s="8"/>
      <c r="B41" s="147"/>
      <c r="C41" s="44"/>
      <c r="D41" s="32"/>
      <c r="E41" s="45"/>
      <c r="F41" s="32"/>
      <c r="G41" s="32"/>
      <c r="H41" s="47">
        <f t="shared" si="0"/>
        <v>0</v>
      </c>
      <c r="I41" s="29"/>
      <c r="J41" s="29"/>
      <c r="K41" s="30"/>
      <c r="L41" s="29"/>
      <c r="M41" s="30"/>
      <c r="N41" s="30"/>
      <c r="O41" s="29"/>
      <c r="P41" s="30"/>
      <c r="Q41" s="29"/>
      <c r="R41" s="30"/>
    </row>
    <row r="42" spans="1:18" x14ac:dyDescent="0.2">
      <c r="A42" s="8"/>
      <c r="B42" s="147"/>
      <c r="C42" s="44"/>
      <c r="D42" s="32"/>
      <c r="E42" s="45"/>
      <c r="F42" s="32"/>
      <c r="G42" s="32"/>
      <c r="H42" s="47">
        <f t="shared" si="0"/>
        <v>0</v>
      </c>
      <c r="I42" s="29"/>
      <c r="J42" s="29"/>
      <c r="K42" s="30"/>
      <c r="L42" s="29"/>
      <c r="M42" s="30"/>
      <c r="N42" s="30"/>
      <c r="O42" s="29"/>
      <c r="P42" s="30"/>
      <c r="Q42" s="29"/>
      <c r="R42" s="30"/>
    </row>
    <row r="43" spans="1:18" x14ac:dyDescent="0.2">
      <c r="A43" s="8"/>
      <c r="B43" s="147"/>
      <c r="C43" s="44"/>
      <c r="D43" s="32"/>
      <c r="E43" s="45"/>
      <c r="F43" s="32"/>
      <c r="G43" s="32"/>
      <c r="H43" s="47">
        <f t="shared" si="0"/>
        <v>0</v>
      </c>
      <c r="I43" s="29"/>
      <c r="J43" s="29"/>
      <c r="K43" s="30"/>
      <c r="L43" s="29"/>
      <c r="M43" s="30"/>
      <c r="N43" s="30"/>
      <c r="O43" s="29"/>
      <c r="P43" s="30"/>
      <c r="Q43" s="29"/>
      <c r="R43" s="30"/>
    </row>
    <row r="44" spans="1:18" x14ac:dyDescent="0.2">
      <c r="A44" s="8"/>
      <c r="B44" s="147"/>
      <c r="C44" s="44"/>
      <c r="D44" s="32"/>
      <c r="E44" s="45"/>
      <c r="F44" s="32"/>
      <c r="G44" s="32"/>
      <c r="H44" s="47">
        <f t="shared" si="0"/>
        <v>0</v>
      </c>
      <c r="I44" s="29"/>
      <c r="J44" s="29"/>
      <c r="K44" s="30"/>
      <c r="L44" s="29"/>
      <c r="M44" s="30"/>
      <c r="N44" s="30"/>
      <c r="O44" s="29"/>
      <c r="P44" s="30"/>
      <c r="Q44" s="29"/>
      <c r="R44" s="30"/>
    </row>
    <row r="45" spans="1:18" x14ac:dyDescent="0.2">
      <c r="A45" s="8"/>
      <c r="B45" s="147"/>
      <c r="C45" s="44"/>
      <c r="D45" s="32"/>
      <c r="E45" s="45"/>
      <c r="F45" s="32"/>
      <c r="G45" s="32"/>
      <c r="H45" s="47">
        <f t="shared" si="0"/>
        <v>0</v>
      </c>
      <c r="I45" s="29"/>
      <c r="J45" s="29"/>
      <c r="K45" s="30"/>
      <c r="L45" s="29"/>
      <c r="M45" s="30"/>
      <c r="N45" s="30"/>
      <c r="O45" s="29"/>
      <c r="P45" s="30"/>
      <c r="Q45" s="29"/>
      <c r="R45" s="30"/>
    </row>
    <row r="46" spans="1:18" x14ac:dyDescent="0.2">
      <c r="A46" s="8"/>
      <c r="B46" s="147"/>
      <c r="C46" s="44"/>
      <c r="D46" s="32"/>
      <c r="E46" s="45"/>
      <c r="F46" s="32"/>
      <c r="G46" s="32"/>
      <c r="H46" s="47">
        <f t="shared" si="0"/>
        <v>0</v>
      </c>
      <c r="I46" s="29"/>
      <c r="J46" s="29"/>
      <c r="K46" s="30"/>
      <c r="L46" s="29"/>
      <c r="M46" s="30"/>
      <c r="N46" s="30"/>
      <c r="O46" s="29"/>
      <c r="P46" s="30"/>
      <c r="Q46" s="29"/>
      <c r="R46" s="30"/>
    </row>
    <row r="47" spans="1:18" x14ac:dyDescent="0.2">
      <c r="A47" s="8"/>
      <c r="B47" s="147"/>
      <c r="C47" s="44"/>
      <c r="D47" s="32"/>
      <c r="E47" s="45"/>
      <c r="F47" s="32"/>
      <c r="G47" s="32"/>
      <c r="H47" s="47">
        <f t="shared" si="0"/>
        <v>0</v>
      </c>
      <c r="I47" s="29"/>
      <c r="J47" s="29"/>
      <c r="K47" s="30"/>
      <c r="L47" s="29"/>
      <c r="M47" s="30"/>
      <c r="N47" s="30"/>
      <c r="O47" s="29"/>
      <c r="P47" s="30"/>
      <c r="Q47" s="29"/>
      <c r="R47" s="30"/>
    </row>
    <row r="48" spans="1:18" x14ac:dyDescent="0.2">
      <c r="A48" s="8"/>
      <c r="B48" s="147"/>
      <c r="C48" s="44"/>
      <c r="D48" s="32"/>
      <c r="E48" s="45"/>
      <c r="F48" s="32"/>
      <c r="G48" s="32"/>
      <c r="H48" s="47">
        <f t="shared" si="0"/>
        <v>0</v>
      </c>
      <c r="I48" s="29"/>
      <c r="J48" s="29"/>
      <c r="K48" s="30"/>
      <c r="L48" s="29"/>
      <c r="M48" s="30"/>
      <c r="N48" s="30"/>
      <c r="O48" s="29"/>
      <c r="P48" s="30"/>
      <c r="Q48" s="29"/>
      <c r="R48" s="30"/>
    </row>
    <row r="49" spans="1:18" x14ac:dyDescent="0.2">
      <c r="A49" s="8"/>
      <c r="B49" s="147"/>
      <c r="C49" s="44"/>
      <c r="D49" s="32"/>
      <c r="E49" s="45"/>
      <c r="F49" s="32"/>
      <c r="G49" s="32"/>
      <c r="H49" s="47">
        <f t="shared" si="0"/>
        <v>0</v>
      </c>
      <c r="I49" s="29"/>
      <c r="J49" s="29"/>
      <c r="K49" s="30"/>
      <c r="L49" s="29"/>
      <c r="M49" s="30"/>
      <c r="N49" s="30"/>
      <c r="O49" s="29"/>
      <c r="P49" s="30"/>
      <c r="Q49" s="29"/>
      <c r="R49" s="30"/>
    </row>
    <row r="50" spans="1:18" x14ac:dyDescent="0.2">
      <c r="A50" s="8"/>
      <c r="B50" s="147"/>
      <c r="C50" s="44"/>
      <c r="D50" s="32"/>
      <c r="E50" s="45"/>
      <c r="F50" s="32"/>
      <c r="G50" s="32"/>
      <c r="H50" s="47">
        <f t="shared" si="0"/>
        <v>0</v>
      </c>
      <c r="I50" s="29"/>
      <c r="J50" s="29"/>
      <c r="K50" s="30"/>
      <c r="L50" s="29"/>
      <c r="M50" s="30"/>
      <c r="N50" s="30"/>
      <c r="O50" s="29"/>
      <c r="P50" s="30"/>
      <c r="Q50" s="29"/>
      <c r="R50" s="30"/>
    </row>
    <row r="51" spans="1:18" x14ac:dyDescent="0.2">
      <c r="A51" s="10"/>
      <c r="B51" s="10"/>
      <c r="C51" s="10"/>
      <c r="D51" s="10"/>
      <c r="E51" s="10"/>
      <c r="F51" s="10"/>
      <c r="G51" s="10"/>
      <c r="J51" s="37"/>
      <c r="K51" s="37"/>
    </row>
    <row r="52" spans="1:18" x14ac:dyDescent="0.2">
      <c r="A52" s="8" t="s">
        <v>64</v>
      </c>
      <c r="B52" s="54" t="s">
        <v>66</v>
      </c>
      <c r="C52" s="54"/>
      <c r="D52" s="54" t="s">
        <v>67</v>
      </c>
      <c r="E52" s="46" t="s">
        <v>68</v>
      </c>
      <c r="F52" s="46" t="s">
        <v>69</v>
      </c>
      <c r="G52" s="54"/>
      <c r="H52" s="54"/>
      <c r="I52" s="41"/>
      <c r="J52" s="17"/>
      <c r="K52" s="17"/>
    </row>
    <row r="53" spans="1:18" x14ac:dyDescent="0.2">
      <c r="A53" s="22"/>
      <c r="B53" s="23" t="s">
        <v>70</v>
      </c>
      <c r="C53" s="55"/>
      <c r="D53" s="56">
        <v>0</v>
      </c>
      <c r="E53" s="45">
        <v>0</v>
      </c>
      <c r="F53" s="45">
        <v>0</v>
      </c>
      <c r="G53" s="57"/>
      <c r="H53" s="58">
        <f>+E53+F53</f>
        <v>0</v>
      </c>
      <c r="I53" s="29"/>
      <c r="J53" s="29"/>
      <c r="K53" s="30"/>
      <c r="L53" s="29"/>
      <c r="M53" s="30"/>
      <c r="N53" s="30"/>
      <c r="O53" s="29"/>
      <c r="P53" s="30"/>
      <c r="Q53" s="29"/>
      <c r="R53" s="30"/>
    </row>
    <row r="54" spans="1:18" x14ac:dyDescent="0.2">
      <c r="A54" s="22"/>
      <c r="B54" s="44"/>
      <c r="C54" s="24"/>
      <c r="D54" s="59"/>
      <c r="E54" s="60"/>
      <c r="F54" s="60"/>
      <c r="G54" s="60"/>
      <c r="H54" s="58"/>
      <c r="I54" s="61"/>
      <c r="J54" s="62"/>
      <c r="K54" s="37"/>
    </row>
    <row r="55" spans="1:18" x14ac:dyDescent="0.2">
      <c r="A55" s="22"/>
      <c r="B55" s="44"/>
      <c r="C55" s="59"/>
      <c r="D55" s="59"/>
      <c r="E55" s="63"/>
      <c r="F55" s="64" t="s">
        <v>43</v>
      </c>
      <c r="G55" s="43"/>
      <c r="H55" s="35">
        <f>SUM(H37:H54)</f>
        <v>0</v>
      </c>
      <c r="I55" s="36"/>
      <c r="J55" s="62"/>
      <c r="K55" s="37"/>
    </row>
    <row r="56" spans="1:18" x14ac:dyDescent="0.2">
      <c r="A56" s="22"/>
      <c r="B56" s="22"/>
      <c r="C56" s="22"/>
      <c r="D56" s="61"/>
      <c r="E56" s="61"/>
      <c r="F56" s="61"/>
      <c r="G56" s="61"/>
      <c r="H56" s="37"/>
      <c r="I56" s="37"/>
      <c r="J56" s="17"/>
      <c r="K56" s="37"/>
    </row>
    <row r="57" spans="1:18" x14ac:dyDescent="0.2">
      <c r="A57" s="22"/>
      <c r="B57" s="22"/>
      <c r="C57" s="22"/>
      <c r="D57" s="61"/>
      <c r="E57" s="61"/>
      <c r="F57" s="61"/>
      <c r="G57" s="61"/>
      <c r="H57" s="37"/>
      <c r="I57" s="37"/>
      <c r="J57" s="20" t="s">
        <v>16</v>
      </c>
      <c r="K57" s="20" t="s">
        <v>17</v>
      </c>
      <c r="L57" s="20" t="s">
        <v>18</v>
      </c>
      <c r="M57" s="20" t="s">
        <v>19</v>
      </c>
      <c r="N57" s="20" t="s">
        <v>20</v>
      </c>
      <c r="O57" s="20" t="s">
        <v>21</v>
      </c>
      <c r="P57" s="20" t="s">
        <v>22</v>
      </c>
      <c r="Q57" s="20" t="s">
        <v>23</v>
      </c>
      <c r="R57" s="20" t="s">
        <v>24</v>
      </c>
    </row>
    <row r="58" spans="1:18" x14ac:dyDescent="0.2">
      <c r="A58" s="5" t="s">
        <v>71</v>
      </c>
      <c r="B58" s="10"/>
      <c r="C58" s="10"/>
      <c r="D58" s="10"/>
      <c r="E58" s="10"/>
      <c r="F58" s="10"/>
      <c r="G58" s="41"/>
      <c r="H58" s="41"/>
      <c r="I58" s="41"/>
      <c r="J58" s="21" t="s">
        <v>28</v>
      </c>
      <c r="K58" s="21" t="s">
        <v>29</v>
      </c>
      <c r="L58" s="21" t="s">
        <v>30</v>
      </c>
      <c r="M58" s="21" t="s">
        <v>29</v>
      </c>
      <c r="N58" s="21" t="s">
        <v>28</v>
      </c>
      <c r="O58" s="21" t="s">
        <v>31</v>
      </c>
      <c r="P58" s="21" t="s">
        <v>32</v>
      </c>
      <c r="Q58" s="21" t="s">
        <v>31</v>
      </c>
      <c r="R58" s="21" t="s">
        <v>32</v>
      </c>
    </row>
    <row r="59" spans="1:18" x14ac:dyDescent="0.2">
      <c r="A59" s="8" t="s">
        <v>63</v>
      </c>
      <c r="B59" s="172"/>
      <c r="C59" s="172"/>
      <c r="D59" s="172"/>
      <c r="E59" s="172"/>
      <c r="F59" s="172"/>
      <c r="G59" s="41"/>
      <c r="H59" s="34">
        <v>0</v>
      </c>
      <c r="I59" s="29"/>
      <c r="J59" s="29"/>
      <c r="K59" s="30"/>
      <c r="L59" s="29"/>
      <c r="M59" s="30"/>
      <c r="N59" s="30"/>
      <c r="O59" s="29"/>
      <c r="P59" s="30"/>
      <c r="Q59" s="29"/>
      <c r="R59" s="30"/>
    </row>
    <row r="60" spans="1:18" x14ac:dyDescent="0.2">
      <c r="A60" s="8" t="s">
        <v>64</v>
      </c>
      <c r="B60" s="172"/>
      <c r="C60" s="172"/>
      <c r="D60" s="172"/>
      <c r="E60" s="172"/>
      <c r="F60" s="172"/>
      <c r="G60" s="41"/>
      <c r="H60" s="34">
        <v>0</v>
      </c>
      <c r="I60" s="29"/>
      <c r="J60" s="29"/>
      <c r="K60" s="30"/>
      <c r="L60" s="29"/>
      <c r="M60" s="30"/>
      <c r="N60" s="30"/>
      <c r="O60" s="29"/>
      <c r="P60" s="30"/>
      <c r="Q60" s="29"/>
      <c r="R60" s="30"/>
    </row>
    <row r="61" spans="1:18" x14ac:dyDescent="0.2">
      <c r="A61" s="8" t="s">
        <v>65</v>
      </c>
      <c r="B61" s="168"/>
      <c r="C61" s="168"/>
      <c r="D61" s="168"/>
      <c r="E61" s="168"/>
      <c r="F61" s="168"/>
      <c r="G61" s="41"/>
      <c r="H61" s="34">
        <v>0</v>
      </c>
      <c r="I61" s="29"/>
      <c r="J61" s="29"/>
      <c r="K61" s="30"/>
      <c r="L61" s="29"/>
      <c r="M61" s="30"/>
      <c r="N61" s="30"/>
      <c r="O61" s="29"/>
      <c r="P61" s="30"/>
      <c r="Q61" s="29"/>
      <c r="R61" s="30"/>
    </row>
    <row r="62" spans="1:18" x14ac:dyDescent="0.2">
      <c r="A62" s="8" t="s">
        <v>72</v>
      </c>
      <c r="B62" s="168"/>
      <c r="C62" s="168"/>
      <c r="D62" s="168"/>
      <c r="E62" s="168"/>
      <c r="F62" s="168"/>
      <c r="G62" s="17"/>
      <c r="H62" s="34">
        <v>0</v>
      </c>
      <c r="I62" s="29"/>
      <c r="J62" s="29"/>
      <c r="K62" s="30"/>
      <c r="L62" s="29"/>
      <c r="M62" s="30"/>
      <c r="N62" s="30"/>
      <c r="O62" s="29"/>
      <c r="P62" s="30"/>
      <c r="Q62" s="29"/>
      <c r="R62" s="30"/>
    </row>
    <row r="63" spans="1:18" x14ac:dyDescent="0.2">
      <c r="A63" s="53"/>
      <c r="B63" s="65"/>
      <c r="C63" s="65"/>
      <c r="D63" s="66"/>
      <c r="E63" s="66"/>
      <c r="F63" t="s">
        <v>43</v>
      </c>
      <c r="G63" s="13"/>
      <c r="H63" s="35">
        <f>SUM(H59:H62)</f>
        <v>0</v>
      </c>
      <c r="I63" s="36"/>
      <c r="J63" s="37"/>
      <c r="K63" s="67"/>
    </row>
    <row r="64" spans="1:18" ht="16" thickBot="1" x14ac:dyDescent="0.25">
      <c r="A64" s="68"/>
      <c r="B64" s="53"/>
      <c r="C64" s="53"/>
      <c r="D64" s="41"/>
      <c r="E64" s="41"/>
      <c r="F64" s="41"/>
      <c r="G64" s="41"/>
      <c r="H64" s="17"/>
      <c r="I64" s="17"/>
      <c r="J64" s="37"/>
      <c r="K64" s="67"/>
    </row>
    <row r="65" spans="1:18" ht="16" thickBot="1" x14ac:dyDescent="0.25">
      <c r="A65" s="10" t="s">
        <v>73</v>
      </c>
      <c r="B65" s="69"/>
      <c r="D65" s="8" t="s">
        <v>74</v>
      </c>
      <c r="E65" s="70"/>
      <c r="F65" s="41" t="s">
        <v>75</v>
      </c>
      <c r="G65" s="41"/>
      <c r="H65" s="71">
        <f>+H19+H33+H55+H63</f>
        <v>0</v>
      </c>
      <c r="I65" s="72"/>
      <c r="J65" s="62">
        <f>H65-H53</f>
        <v>0</v>
      </c>
      <c r="K65" s="67"/>
      <c r="L65" s="7"/>
      <c r="M65" s="7"/>
      <c r="N65" s="73"/>
      <c r="O65" s="73"/>
      <c r="P65" s="73"/>
      <c r="Q65" s="73"/>
      <c r="R65" s="73"/>
    </row>
    <row r="66" spans="1:18" ht="16" thickTop="1" x14ac:dyDescent="0.2">
      <c r="A66" s="10"/>
      <c r="D66" s="8"/>
      <c r="F66" s="41"/>
      <c r="G66" s="41"/>
      <c r="H66" s="72"/>
      <c r="I66" s="72"/>
      <c r="J66" s="62"/>
      <c r="K66" s="67"/>
      <c r="L66" s="7"/>
      <c r="M66" s="7"/>
      <c r="N66" s="73"/>
      <c r="O66" s="73"/>
      <c r="P66" s="73"/>
      <c r="Q66" s="73"/>
      <c r="R66" s="73"/>
    </row>
    <row r="67" spans="1:18" x14ac:dyDescent="0.2">
      <c r="A67" s="10" t="s">
        <v>76</v>
      </c>
      <c r="B67" s="69"/>
      <c r="D67" s="8" t="s">
        <v>74</v>
      </c>
      <c r="E67" s="70"/>
      <c r="F67" s="41"/>
      <c r="G67" s="41"/>
      <c r="H67" s="74"/>
      <c r="I67" s="74"/>
      <c r="J67" s="62"/>
      <c r="K67" s="67"/>
      <c r="N67" s="7"/>
    </row>
    <row r="68" spans="1:18" x14ac:dyDescent="0.2">
      <c r="A68" s="10"/>
      <c r="H68" s="17"/>
      <c r="I68" s="17"/>
      <c r="J68" s="17"/>
    </row>
    <row r="69" spans="1:18" x14ac:dyDescent="0.2">
      <c r="A69" s="10"/>
      <c r="H69" s="75"/>
      <c r="I69" s="75"/>
      <c r="J69" s="75"/>
    </row>
    <row r="70" spans="1:18" x14ac:dyDescent="0.2">
      <c r="A70" s="10"/>
      <c r="D70" s="41"/>
      <c r="E70" s="41"/>
      <c r="F70" s="41"/>
      <c r="G70" s="53"/>
      <c r="H70" s="76"/>
      <c r="I70" s="76"/>
      <c r="J70" s="17"/>
      <c r="K70" s="1"/>
    </row>
    <row r="71" spans="1:18" x14ac:dyDescent="0.2">
      <c r="D71" s="77"/>
      <c r="F71" s="77"/>
    </row>
    <row r="72" spans="1:18" x14ac:dyDescent="0.2">
      <c r="G72" s="10"/>
    </row>
    <row r="73" spans="1:18" x14ac:dyDescent="0.2">
      <c r="A73" s="77"/>
      <c r="E73" s="10"/>
      <c r="F73" s="10"/>
      <c r="G73" s="10"/>
      <c r="H73" s="10"/>
      <c r="I73" s="10"/>
      <c r="J73" s="10"/>
    </row>
    <row r="74" spans="1:18" x14ac:dyDescent="0.2">
      <c r="E74" s="10"/>
      <c r="F74" s="10"/>
      <c r="G74" s="10"/>
      <c r="H74" s="10"/>
      <c r="I74" s="10"/>
      <c r="J74" s="10"/>
    </row>
    <row r="75" spans="1:18" x14ac:dyDescent="0.2">
      <c r="E75" s="10"/>
      <c r="F75" s="10"/>
      <c r="G75" s="10"/>
      <c r="H75" s="10"/>
      <c r="I75" s="10"/>
      <c r="J75" s="10"/>
    </row>
    <row r="76" spans="1:18" x14ac:dyDescent="0.2">
      <c r="A76" s="77"/>
      <c r="E76" s="10"/>
      <c r="F76" s="10"/>
      <c r="G76" s="10"/>
      <c r="H76" s="10"/>
      <c r="I76" s="10"/>
      <c r="J76" s="10"/>
      <c r="K76" s="10"/>
    </row>
    <row r="77" spans="1:18" x14ac:dyDescent="0.2">
      <c r="E77" s="10"/>
      <c r="F77" s="10"/>
      <c r="G77" s="10"/>
      <c r="H77" s="10"/>
      <c r="I77" s="10"/>
      <c r="J77" s="10"/>
      <c r="K77" s="10"/>
    </row>
    <row r="78" spans="1:18" x14ac:dyDescent="0.2">
      <c r="E78" s="10"/>
      <c r="F78" s="10"/>
      <c r="G78" s="10"/>
      <c r="H78" s="10"/>
      <c r="I78" s="10"/>
      <c r="J78" s="10"/>
      <c r="K78" s="10"/>
    </row>
    <row r="79" spans="1:18" x14ac:dyDescent="0.2">
      <c r="E79" s="10"/>
      <c r="F79" s="10"/>
      <c r="G79" s="10"/>
      <c r="H79" s="10"/>
      <c r="I79" s="10"/>
      <c r="J79" s="10"/>
      <c r="K79" s="10"/>
    </row>
    <row r="80" spans="1:18" x14ac:dyDescent="0.2">
      <c r="E80" s="10"/>
      <c r="F80" s="10"/>
      <c r="G80" s="10"/>
      <c r="H80" s="10"/>
      <c r="I80" s="10"/>
      <c r="J80" s="10"/>
      <c r="K80" s="10"/>
    </row>
    <row r="81" spans="1:11" x14ac:dyDescent="0.2">
      <c r="E81" s="10" t="s">
        <v>77</v>
      </c>
      <c r="F81" s="10"/>
      <c r="G81" s="10"/>
      <c r="H81" s="10"/>
      <c r="I81" s="10" t="s">
        <v>78</v>
      </c>
      <c r="J81" s="10"/>
      <c r="K81" s="10"/>
    </row>
    <row r="82" spans="1:11" x14ac:dyDescent="0.2">
      <c r="A82" s="77"/>
      <c r="E82" s="10" t="s">
        <v>79</v>
      </c>
      <c r="F82" s="10"/>
      <c r="G82" s="10"/>
      <c r="H82" s="10"/>
      <c r="I82" s="10" t="s">
        <v>80</v>
      </c>
      <c r="J82" s="10"/>
      <c r="K82" s="10"/>
    </row>
    <row r="83" spans="1:11" x14ac:dyDescent="0.2">
      <c r="E83" s="10" t="s">
        <v>162</v>
      </c>
      <c r="F83" s="10"/>
      <c r="G83" s="10"/>
      <c r="H83" s="10"/>
      <c r="I83" s="10" t="s">
        <v>132</v>
      </c>
      <c r="J83" s="10"/>
      <c r="K83" s="10"/>
    </row>
    <row r="84" spans="1:11" x14ac:dyDescent="0.2">
      <c r="E84" s="10"/>
      <c r="F84" s="10"/>
      <c r="G84" s="10"/>
      <c r="H84" s="10"/>
      <c r="I84" s="10" t="s">
        <v>81</v>
      </c>
      <c r="J84" s="10"/>
      <c r="K84" s="10"/>
    </row>
    <row r="85" spans="1:11" x14ac:dyDescent="0.2">
      <c r="I85" s="10" t="s">
        <v>133</v>
      </c>
    </row>
    <row r="86" spans="1:11" x14ac:dyDescent="0.2">
      <c r="I86" s="10"/>
    </row>
    <row r="87" spans="1:11" x14ac:dyDescent="0.2">
      <c r="I87" s="10"/>
    </row>
  </sheetData>
  <mergeCells count="14">
    <mergeCell ref="B61:F61"/>
    <mergeCell ref="B62:F62"/>
    <mergeCell ref="C6:G6"/>
    <mergeCell ref="C7:G7"/>
    <mergeCell ref="B59:F59"/>
    <mergeCell ref="B60:F60"/>
    <mergeCell ref="B10:D10"/>
    <mergeCell ref="E10:F10"/>
    <mergeCell ref="C5:D5"/>
    <mergeCell ref="A1:R1"/>
    <mergeCell ref="A2:R2"/>
    <mergeCell ref="M3:N3"/>
    <mergeCell ref="O3:R3"/>
    <mergeCell ref="O4:R4"/>
  </mergeCells>
  <dataValidations disablePrompts="1" count="2">
    <dataValidation type="list" allowBlank="1" showInputMessage="1" showErrorMessage="1" prompt="Please Select One" sqref="I13:I18 I22 I53 I59:I62 I31 I29 I27 I25 I37:I50" xr:uid="{00000000-0002-0000-0000-000001000000}">
      <formula1>$I$81:$I$85</formula1>
    </dataValidation>
    <dataValidation type="list" allowBlank="1" showInputMessage="1" showErrorMessage="1" prompt="Pick Location" sqref="E10:F10" xr:uid="{80CE2511-C2C2-BB46-A3A0-8A7FE57FF325}">
      <formula1>$E$81:$E$83</formula1>
    </dataValidation>
  </dataValidations>
  <pageMargins left="0" right="0" top="0" bottom="0" header="0.3" footer="0.3"/>
  <pageSetup scale="54" orientation="landscape" r:id="rId1"/>
  <headerFooter>
    <oddFooter>&amp;L&amp;F&amp;CPage &amp;P of &amp;N
Printed &amp;D  &amp;T&amp;R&amp;A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4"/>
  <sheetViews>
    <sheetView topLeftCell="A12" zoomScaleNormal="100" zoomScaleSheetLayoutView="100" workbookViewId="0">
      <selection activeCell="D32" sqref="D32"/>
    </sheetView>
  </sheetViews>
  <sheetFormatPr baseColWidth="10" defaultColWidth="8.83203125" defaultRowHeight="15" x14ac:dyDescent="0.2"/>
  <cols>
    <col min="1" max="1" width="19.6640625" bestFit="1" customWidth="1"/>
    <col min="2" max="2" width="12.33203125" customWidth="1"/>
    <col min="3" max="3" width="10.33203125" customWidth="1"/>
    <col min="4" max="4" width="8" bestFit="1" customWidth="1"/>
    <col min="5" max="5" width="9.33203125" bestFit="1" customWidth="1"/>
    <col min="6" max="6" width="18.5" bestFit="1" customWidth="1"/>
    <col min="7" max="7" width="15.5" customWidth="1"/>
    <col min="8" max="8" width="18.5" bestFit="1" customWidth="1"/>
    <col min="9" max="9" width="11.5" bestFit="1" customWidth="1"/>
    <col min="10" max="10" width="18.5" bestFit="1" customWidth="1"/>
    <col min="11" max="11" width="11.5" bestFit="1" customWidth="1"/>
    <col min="12" max="12" width="18.5" bestFit="1" customWidth="1"/>
    <col min="13" max="13" width="11.5" bestFit="1" customWidth="1"/>
    <col min="14" max="14" width="18.5" bestFit="1" customWidth="1"/>
    <col min="15" max="15" width="11.5" bestFit="1" customWidth="1"/>
    <col min="16" max="16" width="18.5" bestFit="1" customWidth="1"/>
    <col min="17" max="17" width="11.5" bestFit="1" customWidth="1"/>
    <col min="18" max="18" width="18.5" bestFit="1" customWidth="1"/>
    <col min="19" max="19" width="11.5" bestFit="1" customWidth="1"/>
    <col min="20" max="20" width="18.5" bestFit="1" customWidth="1"/>
    <col min="21" max="21" width="11.5" bestFit="1" customWidth="1"/>
    <col min="22" max="22" width="18.5" bestFit="1" customWidth="1"/>
    <col min="23" max="23" width="11.5" bestFit="1" customWidth="1"/>
    <col min="24" max="24" width="18.5" bestFit="1" customWidth="1"/>
    <col min="25" max="25" width="11.5" bestFit="1" customWidth="1"/>
    <col min="26" max="26" width="18.5" bestFit="1" customWidth="1"/>
    <col min="27" max="27" width="11.5" bestFit="1" customWidth="1"/>
    <col min="28" max="28" width="18.5" bestFit="1" customWidth="1"/>
    <col min="29" max="29" width="11.5" bestFit="1" customWidth="1"/>
    <col min="30" max="30" width="18.5" bestFit="1" customWidth="1"/>
    <col min="31" max="31" width="11.5" bestFit="1" customWidth="1"/>
    <col min="32" max="32" width="18.5" bestFit="1" customWidth="1"/>
    <col min="33" max="33" width="11.5" bestFit="1" customWidth="1"/>
  </cols>
  <sheetData>
    <row r="1" spans="1:14" x14ac:dyDescent="0.2">
      <c r="A1" s="158" t="s">
        <v>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x14ac:dyDescent="0.2">
      <c r="A2" s="161" t="s">
        <v>83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82"/>
    </row>
    <row r="3" spans="1:14" x14ac:dyDescent="0.2">
      <c r="H3" s="78"/>
      <c r="I3" s="78"/>
      <c r="J3" s="78"/>
      <c r="M3" t="s">
        <v>2</v>
      </c>
      <c r="N3" s="79">
        <f ca="1">NOW()</f>
        <v>44735.497354398147</v>
      </c>
    </row>
    <row r="4" spans="1:14" x14ac:dyDescent="0.2">
      <c r="M4" s="80"/>
      <c r="N4" s="80">
        <f ca="1">NOW()</f>
        <v>44735.497354398147</v>
      </c>
    </row>
    <row r="5" spans="1:14" x14ac:dyDescent="0.2">
      <c r="A5" s="177" t="s">
        <v>84</v>
      </c>
      <c r="B5" s="178"/>
      <c r="C5" s="183">
        <f>+'Expense Auth Form'!C5:D5</f>
        <v>0</v>
      </c>
      <c r="D5" s="184"/>
      <c r="E5" s="81"/>
      <c r="F5" s="82"/>
      <c r="G5" s="83"/>
      <c r="H5" s="11" t="s">
        <v>8</v>
      </c>
      <c r="I5" s="185" t="s">
        <v>9</v>
      </c>
      <c r="J5" s="185"/>
      <c r="K5" s="185"/>
      <c r="L5" s="185"/>
      <c r="M5" s="185"/>
      <c r="N5" s="83"/>
    </row>
    <row r="6" spans="1:14" x14ac:dyDescent="0.2">
      <c r="A6" s="177" t="s">
        <v>46</v>
      </c>
      <c r="B6" s="178"/>
      <c r="C6" s="179">
        <f>+'Expense Auth Form'!C6:G6</f>
        <v>0</v>
      </c>
      <c r="D6" s="180"/>
      <c r="E6" s="180"/>
      <c r="F6" s="180"/>
      <c r="G6" s="181"/>
      <c r="N6" s="41"/>
    </row>
    <row r="7" spans="1:14" x14ac:dyDescent="0.2">
      <c r="A7" s="177" t="s">
        <v>127</v>
      </c>
      <c r="B7" s="178"/>
      <c r="C7" s="179">
        <f>+'Expense Auth Form'!C7:G7</f>
        <v>0</v>
      </c>
      <c r="D7" s="180"/>
      <c r="E7" s="180"/>
      <c r="F7" s="180"/>
      <c r="G7" s="181"/>
      <c r="H7" s="5"/>
      <c r="I7" s="5"/>
      <c r="N7" s="41"/>
    </row>
    <row r="8" spans="1:14" x14ac:dyDescent="0.2">
      <c r="A8" s="13" t="s">
        <v>85</v>
      </c>
      <c r="B8" s="186">
        <f>+'Expense Auth Form'!C8</f>
        <v>0</v>
      </c>
      <c r="C8" s="187"/>
      <c r="D8" s="188">
        <f>IF(B8="","",+B8)</f>
        <v>0</v>
      </c>
      <c r="E8" s="189"/>
      <c r="F8" s="10"/>
      <c r="G8" s="41"/>
      <c r="H8" s="41"/>
      <c r="I8" s="41"/>
      <c r="J8" s="41"/>
      <c r="K8" s="41"/>
      <c r="L8" s="41"/>
      <c r="M8" s="41"/>
      <c r="N8" s="41"/>
    </row>
    <row r="9" spans="1:14" ht="16" x14ac:dyDescent="0.2">
      <c r="A9" s="13" t="s">
        <v>12</v>
      </c>
      <c r="B9" s="186">
        <f>+'Expense Auth Form'!F8</f>
        <v>0</v>
      </c>
      <c r="C9" s="187"/>
      <c r="D9" s="188">
        <f>IF(B9="","",+B9)</f>
        <v>0</v>
      </c>
      <c r="E9" s="189"/>
      <c r="F9" s="5"/>
      <c r="G9" s="151"/>
      <c r="H9" s="151"/>
      <c r="I9" s="151"/>
      <c r="J9" s="152"/>
      <c r="K9" s="83"/>
      <c r="L9" s="83"/>
      <c r="M9" s="41"/>
      <c r="N9" s="83"/>
    </row>
    <row r="10" spans="1:14" x14ac:dyDescent="0.2">
      <c r="B10" s="17"/>
      <c r="N10" s="17"/>
    </row>
    <row r="11" spans="1:14" x14ac:dyDescent="0.2">
      <c r="A11" s="84"/>
      <c r="B11" s="190" t="s">
        <v>86</v>
      </c>
      <c r="C11" s="191"/>
      <c r="D11" s="191"/>
      <c r="E11" s="191"/>
      <c r="F11" s="191"/>
      <c r="G11" s="192"/>
      <c r="H11" s="85"/>
      <c r="I11" s="85"/>
      <c r="J11" s="190" t="s">
        <v>87</v>
      </c>
      <c r="K11" s="191"/>
      <c r="L11" s="191"/>
      <c r="M11" s="192"/>
      <c r="N11" s="86"/>
    </row>
    <row r="12" spans="1:14" x14ac:dyDescent="0.2">
      <c r="A12" s="87"/>
      <c r="B12" s="88"/>
      <c r="C12" s="89"/>
      <c r="D12" s="90" t="s">
        <v>88</v>
      </c>
      <c r="E12" s="89"/>
      <c r="F12" s="90" t="s">
        <v>88</v>
      </c>
      <c r="G12" s="91" t="s">
        <v>89</v>
      </c>
      <c r="H12" s="92"/>
      <c r="I12" s="92"/>
      <c r="J12" s="93"/>
      <c r="K12" s="13"/>
      <c r="L12" s="13"/>
      <c r="M12" s="94"/>
      <c r="N12" s="91" t="s">
        <v>90</v>
      </c>
    </row>
    <row r="13" spans="1:14" x14ac:dyDescent="0.2">
      <c r="A13" s="87"/>
      <c r="B13" s="95" t="s">
        <v>91</v>
      </c>
      <c r="C13" s="89" t="s">
        <v>92</v>
      </c>
      <c r="D13" s="90" t="s">
        <v>93</v>
      </c>
      <c r="E13" s="89"/>
      <c r="F13" s="90" t="s">
        <v>94</v>
      </c>
      <c r="G13" s="91" t="s">
        <v>95</v>
      </c>
      <c r="H13" s="92"/>
      <c r="I13" s="92"/>
      <c r="J13" s="133" t="s">
        <v>63</v>
      </c>
      <c r="K13" s="133" t="s">
        <v>64</v>
      </c>
      <c r="L13" s="133" t="s">
        <v>65</v>
      </c>
      <c r="M13" s="133" t="s">
        <v>72</v>
      </c>
      <c r="N13" s="133" t="s">
        <v>96</v>
      </c>
    </row>
    <row r="14" spans="1:14" x14ac:dyDescent="0.2">
      <c r="A14" s="87"/>
      <c r="B14" s="97" t="s">
        <v>98</v>
      </c>
      <c r="C14" s="98" t="s">
        <v>93</v>
      </c>
      <c r="D14" s="99" t="s">
        <v>99</v>
      </c>
      <c r="E14" s="98" t="s">
        <v>100</v>
      </c>
      <c r="F14" s="99" t="s">
        <v>101</v>
      </c>
      <c r="G14" s="100" t="s">
        <v>102</v>
      </c>
      <c r="H14" s="101" t="s">
        <v>103</v>
      </c>
      <c r="I14" s="101" t="s">
        <v>104</v>
      </c>
      <c r="J14" s="97" t="s">
        <v>105</v>
      </c>
      <c r="K14" s="99" t="s">
        <v>105</v>
      </c>
      <c r="L14" s="99" t="s">
        <v>105</v>
      </c>
      <c r="M14" s="100" t="s">
        <v>105</v>
      </c>
      <c r="N14" s="100" t="s">
        <v>106</v>
      </c>
    </row>
    <row r="15" spans="1:14" x14ac:dyDescent="0.2">
      <c r="A15" s="148" t="str">
        <f>IF('Expense Auth Form'!B37="","",'Expense Auth Form'!B37)</f>
        <v/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7">
        <f t="shared" ref="N15:N21" si="0">SUM(B15:M15)</f>
        <v>0</v>
      </c>
    </row>
    <row r="16" spans="1:14" x14ac:dyDescent="0.2">
      <c r="A16" s="148" t="str">
        <f>IF('Expense Auth Form'!B38="","",'Expense Auth Form'!B38)</f>
        <v/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7">
        <f t="shared" si="0"/>
        <v>0</v>
      </c>
    </row>
    <row r="17" spans="1:14" x14ac:dyDescent="0.2">
      <c r="A17" s="148" t="str">
        <f>IF('Expense Auth Form'!B39="","",'Expense Auth Form'!B39)</f>
        <v/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7">
        <f t="shared" si="0"/>
        <v>0</v>
      </c>
    </row>
    <row r="18" spans="1:14" x14ac:dyDescent="0.2">
      <c r="A18" s="148" t="str">
        <f>IF('Expense Auth Form'!B40="","",'Expense Auth Form'!B40)</f>
        <v/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7">
        <f t="shared" si="0"/>
        <v>0</v>
      </c>
    </row>
    <row r="19" spans="1:14" x14ac:dyDescent="0.2">
      <c r="A19" s="148" t="str">
        <f>IF('Expense Auth Form'!B41="","",'Expense Auth Form'!B41)</f>
        <v/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>
        <f t="shared" si="0"/>
        <v>0</v>
      </c>
    </row>
    <row r="20" spans="1:14" x14ac:dyDescent="0.2">
      <c r="A20" s="148" t="str">
        <f>IF('Expense Auth Form'!B42="","",'Expense Auth Form'!B42)</f>
        <v/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>
        <f t="shared" si="0"/>
        <v>0</v>
      </c>
    </row>
    <row r="21" spans="1:14" x14ac:dyDescent="0.2">
      <c r="A21" s="148" t="str">
        <f>IF('Expense Auth Form'!B43="","",'Expense Auth Form'!B43)</f>
        <v/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>
        <f t="shared" si="0"/>
        <v>0</v>
      </c>
    </row>
    <row r="22" spans="1:14" x14ac:dyDescent="0.2">
      <c r="A22" s="148" t="str">
        <f>IF('Expense Auth Form'!B44="","",'Expense Auth Form'!B44)</f>
        <v/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>
        <f t="shared" ref="N22:N28" si="1">SUM(B22:M22)</f>
        <v>0</v>
      </c>
    </row>
    <row r="23" spans="1:14" x14ac:dyDescent="0.2">
      <c r="A23" s="148" t="str">
        <f>IF('Expense Auth Form'!B45="","",'Expense Auth Form'!B45)</f>
        <v/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>
        <f t="shared" si="1"/>
        <v>0</v>
      </c>
    </row>
    <row r="24" spans="1:14" x14ac:dyDescent="0.2">
      <c r="A24" s="148" t="str">
        <f>IF('Expense Auth Form'!B46="","",'Expense Auth Form'!B46)</f>
        <v/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>
        <f t="shared" si="1"/>
        <v>0</v>
      </c>
    </row>
    <row r="25" spans="1:14" x14ac:dyDescent="0.2">
      <c r="A25" s="148" t="str">
        <f>IF('Expense Auth Form'!B47="","",'Expense Auth Form'!B47)</f>
        <v/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>
        <f t="shared" si="1"/>
        <v>0</v>
      </c>
    </row>
    <row r="26" spans="1:14" x14ac:dyDescent="0.2">
      <c r="A26" s="148" t="str">
        <f>IF('Expense Auth Form'!B48="","",'Expense Auth Form'!B48)</f>
        <v/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7">
        <f t="shared" si="1"/>
        <v>0</v>
      </c>
    </row>
    <row r="27" spans="1:14" x14ac:dyDescent="0.2">
      <c r="A27" s="148" t="str">
        <f>IF('Expense Auth Form'!B49="","",'Expense Auth Form'!B49)</f>
        <v/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7">
        <f t="shared" si="1"/>
        <v>0</v>
      </c>
    </row>
    <row r="28" spans="1:14" x14ac:dyDescent="0.2">
      <c r="A28" s="148" t="str">
        <f>IF('Expense Auth Form'!B50="","",'Expense Auth Form'!B50)</f>
        <v/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7">
        <f t="shared" si="1"/>
        <v>0</v>
      </c>
    </row>
    <row r="29" spans="1:14" x14ac:dyDescent="0.2">
      <c r="A29" s="105" t="s">
        <v>107</v>
      </c>
      <c r="B29" s="137">
        <f t="shared" ref="B29:N29" si="2">SUM(B15:B28)</f>
        <v>0</v>
      </c>
      <c r="C29" s="137">
        <f t="shared" si="2"/>
        <v>0</v>
      </c>
      <c r="D29" s="137">
        <f t="shared" si="2"/>
        <v>0</v>
      </c>
      <c r="E29" s="137">
        <f t="shared" si="2"/>
        <v>0</v>
      </c>
      <c r="F29" s="137">
        <f t="shared" si="2"/>
        <v>0</v>
      </c>
      <c r="G29" s="137">
        <f t="shared" si="2"/>
        <v>0</v>
      </c>
      <c r="H29" s="137">
        <f t="shared" si="2"/>
        <v>0</v>
      </c>
      <c r="I29" s="137">
        <f t="shared" si="2"/>
        <v>0</v>
      </c>
      <c r="J29" s="137">
        <f t="shared" si="2"/>
        <v>0</v>
      </c>
      <c r="K29" s="137">
        <f t="shared" si="2"/>
        <v>0</v>
      </c>
      <c r="L29" s="137">
        <f t="shared" si="2"/>
        <v>0</v>
      </c>
      <c r="M29" s="137">
        <f t="shared" si="2"/>
        <v>0</v>
      </c>
      <c r="N29" s="137">
        <f t="shared" si="2"/>
        <v>0</v>
      </c>
    </row>
    <row r="30" spans="1:14" x14ac:dyDescent="0.2">
      <c r="A30" s="105" t="s">
        <v>128</v>
      </c>
      <c r="B30" s="137">
        <f>+'Expense Auth Form'!H13</f>
        <v>0</v>
      </c>
      <c r="C30" s="137">
        <f>+'Expense Auth Form'!H14</f>
        <v>0</v>
      </c>
      <c r="D30" s="137">
        <f>+'Expense Auth Form'!H15</f>
        <v>0</v>
      </c>
      <c r="E30" s="137">
        <f>+'Expense Auth Form'!H16</f>
        <v>0</v>
      </c>
      <c r="F30" s="137">
        <f>+'Expense Auth Form'!H17</f>
        <v>0</v>
      </c>
      <c r="G30" s="137">
        <f>+'Expense Auth Form'!H18</f>
        <v>0</v>
      </c>
      <c r="H30" s="137">
        <f>+'Expense Auth Form'!H33</f>
        <v>0</v>
      </c>
      <c r="I30" s="104">
        <f>+'Expense Auth Form'!H55</f>
        <v>0</v>
      </c>
      <c r="J30" s="137">
        <f>+'Expense Auth Form'!H59</f>
        <v>0</v>
      </c>
      <c r="K30" s="137">
        <f>+'Expense Auth Form'!H60</f>
        <v>0</v>
      </c>
      <c r="L30" s="137">
        <f>+'Expense Auth Form'!H61</f>
        <v>0</v>
      </c>
      <c r="M30" s="137">
        <f>+'Expense Auth Form'!H62</f>
        <v>0</v>
      </c>
      <c r="N30" s="137">
        <f>SUM(B30:M30)</f>
        <v>0</v>
      </c>
    </row>
    <row r="31" spans="1:14" x14ac:dyDescent="0.2">
      <c r="A31" s="7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</row>
    <row r="32" spans="1:14" x14ac:dyDescent="0.2">
      <c r="A32" s="106" t="s">
        <v>108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9"/>
    </row>
    <row r="33" spans="1:33" x14ac:dyDescent="0.2">
      <c r="A33" s="7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</row>
    <row r="34" spans="1:33" x14ac:dyDescent="0.2">
      <c r="A34" s="106" t="s">
        <v>129</v>
      </c>
      <c r="B34" s="140">
        <f>IF(B32="y",0,B29-B30)</f>
        <v>0</v>
      </c>
      <c r="C34" s="140">
        <f t="shared" ref="C34:M34" si="3">IF(C32="y",0,C29-C30)</f>
        <v>0</v>
      </c>
      <c r="D34" s="140">
        <f t="shared" si="3"/>
        <v>0</v>
      </c>
      <c r="E34" s="140">
        <f t="shared" si="3"/>
        <v>0</v>
      </c>
      <c r="F34" s="140">
        <f t="shared" si="3"/>
        <v>0</v>
      </c>
      <c r="G34" s="140">
        <f t="shared" si="3"/>
        <v>0</v>
      </c>
      <c r="H34" s="140">
        <f t="shared" si="3"/>
        <v>0</v>
      </c>
      <c r="I34" s="140">
        <f t="shared" si="3"/>
        <v>0</v>
      </c>
      <c r="J34" s="140">
        <f t="shared" si="3"/>
        <v>0</v>
      </c>
      <c r="K34" s="140">
        <f t="shared" si="3"/>
        <v>0</v>
      </c>
      <c r="L34" s="140">
        <f t="shared" si="3"/>
        <v>0</v>
      </c>
      <c r="M34" s="140">
        <f t="shared" si="3"/>
        <v>0</v>
      </c>
      <c r="N34" s="137">
        <f>SUM(B34:M34)</f>
        <v>0</v>
      </c>
    </row>
    <row r="35" spans="1:33" x14ac:dyDescent="0.2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</row>
    <row r="36" spans="1:33" x14ac:dyDescent="0.2">
      <c r="A36" s="106" t="s">
        <v>109</v>
      </c>
      <c r="B36" s="140">
        <f t="shared" ref="B36:M36" si="4">IF(B32="y",0,IF(B29&gt;B30,B29-B30,0))</f>
        <v>0</v>
      </c>
      <c r="C36" s="140">
        <f t="shared" si="4"/>
        <v>0</v>
      </c>
      <c r="D36" s="140">
        <f t="shared" si="4"/>
        <v>0</v>
      </c>
      <c r="E36" s="140">
        <f t="shared" si="4"/>
        <v>0</v>
      </c>
      <c r="F36" s="140">
        <f t="shared" si="4"/>
        <v>0</v>
      </c>
      <c r="G36" s="140">
        <f t="shared" si="4"/>
        <v>0</v>
      </c>
      <c r="H36" s="140">
        <f t="shared" si="4"/>
        <v>0</v>
      </c>
      <c r="I36" s="140">
        <f t="shared" si="4"/>
        <v>0</v>
      </c>
      <c r="J36" s="140">
        <f t="shared" si="4"/>
        <v>0</v>
      </c>
      <c r="K36" s="140">
        <f t="shared" si="4"/>
        <v>0</v>
      </c>
      <c r="L36" s="140">
        <f t="shared" si="4"/>
        <v>0</v>
      </c>
      <c r="M36" s="140">
        <f t="shared" si="4"/>
        <v>0</v>
      </c>
      <c r="N36" s="137">
        <f>SUM(B36:M36)</f>
        <v>0</v>
      </c>
    </row>
    <row r="37" spans="1:33" x14ac:dyDescent="0.2">
      <c r="A37" s="108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</row>
    <row r="38" spans="1:33" x14ac:dyDescent="0.2">
      <c r="A38" s="106" t="s">
        <v>110</v>
      </c>
      <c r="B38" s="141">
        <f t="shared" ref="B38:M38" si="5">IF(B32="Y",0,IF(B29&gt;B30,0,B30-B29))</f>
        <v>0</v>
      </c>
      <c r="C38" s="141">
        <f t="shared" si="5"/>
        <v>0</v>
      </c>
      <c r="D38" s="141">
        <f t="shared" si="5"/>
        <v>0</v>
      </c>
      <c r="E38" s="141">
        <f t="shared" si="5"/>
        <v>0</v>
      </c>
      <c r="F38" s="141">
        <f t="shared" si="5"/>
        <v>0</v>
      </c>
      <c r="G38" s="141">
        <f t="shared" si="5"/>
        <v>0</v>
      </c>
      <c r="H38" s="141">
        <f t="shared" si="5"/>
        <v>0</v>
      </c>
      <c r="I38" s="141">
        <f t="shared" si="5"/>
        <v>0</v>
      </c>
      <c r="J38" s="141">
        <f t="shared" si="5"/>
        <v>0</v>
      </c>
      <c r="K38" s="141">
        <f t="shared" si="5"/>
        <v>0</v>
      </c>
      <c r="L38" s="141">
        <f t="shared" si="5"/>
        <v>0</v>
      </c>
      <c r="M38" s="141">
        <f t="shared" si="5"/>
        <v>0</v>
      </c>
      <c r="N38" s="137">
        <f>SUM(B38:M38)</f>
        <v>0</v>
      </c>
    </row>
    <row r="39" spans="1:33" x14ac:dyDescent="0.2">
      <c r="A39" s="18"/>
      <c r="B39" s="109"/>
      <c r="C39" s="110"/>
      <c r="D39" s="111"/>
      <c r="E39" s="110"/>
      <c r="F39" s="111"/>
      <c r="G39" s="111"/>
      <c r="H39" s="111"/>
      <c r="I39" s="111"/>
      <c r="J39" s="111"/>
      <c r="K39" s="111"/>
      <c r="L39" s="111"/>
      <c r="M39" s="110"/>
      <c r="N39" s="112"/>
    </row>
    <row r="40" spans="1:33" x14ac:dyDescent="0.2">
      <c r="A40" s="53"/>
      <c r="B40" s="53"/>
      <c r="C40" s="41"/>
      <c r="D40" s="41"/>
      <c r="E40" s="22"/>
      <c r="K40" s="195" t="str">
        <f>IF(N36&gt;N38,"Due To Employee","")</f>
        <v/>
      </c>
      <c r="L40" s="195"/>
      <c r="M40" s="195"/>
      <c r="N40" s="142">
        <f>IF(N36&gt;N38,N36-N38,0)</f>
        <v>0</v>
      </c>
    </row>
    <row r="41" spans="1:33" x14ac:dyDescent="0.2">
      <c r="A41" s="68" t="s">
        <v>111</v>
      </c>
      <c r="B41" s="193"/>
      <c r="C41" s="193"/>
      <c r="D41" s="41"/>
      <c r="E41" s="68" t="s">
        <v>97</v>
      </c>
      <c r="F41" s="193"/>
      <c r="G41" s="193"/>
      <c r="K41" s="194"/>
      <c r="L41" s="194"/>
      <c r="M41" s="194"/>
      <c r="N41" s="134"/>
    </row>
    <row r="42" spans="1:33" x14ac:dyDescent="0.2">
      <c r="A42" s="68"/>
      <c r="B42" s="113"/>
      <c r="C42" s="113"/>
      <c r="F42" s="113"/>
      <c r="G42" s="113"/>
      <c r="K42" s="195" t="str">
        <f>IF(N38&gt;N36,"Due From Employee","")</f>
        <v/>
      </c>
      <c r="L42" s="195"/>
      <c r="M42" s="195"/>
      <c r="N42" s="142">
        <f>IF(N38&gt;N36,N38-N36,0)</f>
        <v>0</v>
      </c>
    </row>
    <row r="43" spans="1:33" x14ac:dyDescent="0.2">
      <c r="A43" s="68" t="s">
        <v>112</v>
      </c>
      <c r="B43" s="193"/>
      <c r="C43" s="193"/>
      <c r="D43" s="41"/>
      <c r="E43" s="68" t="s">
        <v>97</v>
      </c>
      <c r="F43" s="193"/>
      <c r="G43" s="193"/>
      <c r="K43" s="194"/>
      <c r="L43" s="194"/>
      <c r="M43" s="194"/>
      <c r="N43" s="135"/>
    </row>
    <row r="44" spans="1:33" ht="16" thickBot="1" x14ac:dyDescent="0.25">
      <c r="A44" s="146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</row>
  </sheetData>
  <sheetProtection sheet="1" objects="1" scenarios="1"/>
  <mergeCells count="23">
    <mergeCell ref="B11:G11"/>
    <mergeCell ref="J11:M11"/>
    <mergeCell ref="B41:C41"/>
    <mergeCell ref="F41:G41"/>
    <mergeCell ref="B43:C43"/>
    <mergeCell ref="F43:G43"/>
    <mergeCell ref="K41:M41"/>
    <mergeCell ref="K43:M43"/>
    <mergeCell ref="K40:M40"/>
    <mergeCell ref="K42:M42"/>
    <mergeCell ref="A7:B7"/>
    <mergeCell ref="C7:G7"/>
    <mergeCell ref="B8:C8"/>
    <mergeCell ref="D8:E8"/>
    <mergeCell ref="B9:C9"/>
    <mergeCell ref="D9:E9"/>
    <mergeCell ref="A6:B6"/>
    <mergeCell ref="C6:G6"/>
    <mergeCell ref="A1:N1"/>
    <mergeCell ref="A2:N2"/>
    <mergeCell ref="A5:B5"/>
    <mergeCell ref="C5:D5"/>
    <mergeCell ref="I5:M5"/>
  </mergeCells>
  <pageMargins left="0" right="0" top="0.25" bottom="0.75" header="0.3" footer="0.3"/>
  <pageSetup scale="63" orientation="landscape" r:id="rId1"/>
  <headerFooter>
    <oddFooter>&amp;L&amp;F&amp;CPage &amp;P of &amp;N
Printed &amp;D  &amp;T&amp;R&amp;A</oddFooter>
  </headerFooter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zoomScaleNormal="100" zoomScaleSheetLayoutView="100" workbookViewId="0">
      <selection activeCell="I38" sqref="I38"/>
    </sheetView>
  </sheetViews>
  <sheetFormatPr baseColWidth="10" defaultColWidth="8.83203125" defaultRowHeight="15" x14ac:dyDescent="0.2"/>
  <cols>
    <col min="1" max="1" width="14.5" bestFit="1" customWidth="1"/>
    <col min="2" max="3" width="9.5" bestFit="1" customWidth="1"/>
    <col min="4" max="4" width="7" bestFit="1" customWidth="1"/>
    <col min="5" max="5" width="8.33203125" bestFit="1" customWidth="1"/>
    <col min="6" max="6" width="8" bestFit="1" customWidth="1"/>
    <col min="7" max="7" width="7.5" bestFit="1" customWidth="1"/>
    <col min="8" max="8" width="22.1640625" customWidth="1"/>
    <col min="12" max="12" width="23.33203125" customWidth="1"/>
  </cols>
  <sheetData>
    <row r="1" spans="1:12" x14ac:dyDescent="0.2">
      <c r="A1" s="158" t="s">
        <v>113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x14ac:dyDescent="0.2">
      <c r="A2" s="161" t="s">
        <v>114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82"/>
    </row>
    <row r="3" spans="1:12" ht="18" x14ac:dyDescent="0.2">
      <c r="A3" s="115"/>
      <c r="B3" s="115"/>
      <c r="C3" s="115"/>
      <c r="D3" s="115"/>
      <c r="E3" s="115"/>
      <c r="F3" s="115"/>
      <c r="G3" s="116"/>
      <c r="H3" s="78"/>
      <c r="I3" s="4"/>
      <c r="K3" s="117" t="s">
        <v>2</v>
      </c>
      <c r="L3" s="79">
        <f ca="1">NOW()</f>
        <v>44735.497354398147</v>
      </c>
    </row>
    <row r="4" spans="1:12" x14ac:dyDescent="0.2">
      <c r="H4" s="78"/>
      <c r="I4" s="4"/>
      <c r="J4" s="4"/>
      <c r="K4" s="80"/>
      <c r="L4" s="80">
        <f ca="1">NOW()</f>
        <v>44735.497354398147</v>
      </c>
    </row>
    <row r="5" spans="1:12" x14ac:dyDescent="0.2">
      <c r="G5" s="196"/>
      <c r="H5" s="196"/>
    </row>
    <row r="6" spans="1:12" x14ac:dyDescent="0.2">
      <c r="A6" s="177" t="s">
        <v>115</v>
      </c>
      <c r="B6" s="178"/>
      <c r="C6" s="197"/>
      <c r="D6" s="198"/>
      <c r="F6" s="82"/>
      <c r="G6" s="83"/>
      <c r="H6" s="11" t="s">
        <v>8</v>
      </c>
      <c r="I6" s="199" t="s">
        <v>9</v>
      </c>
      <c r="J6" s="185"/>
      <c r="K6" s="185"/>
      <c r="L6" s="118"/>
    </row>
    <row r="7" spans="1:12" x14ac:dyDescent="0.2">
      <c r="A7" s="177" t="s">
        <v>116</v>
      </c>
      <c r="B7" s="178"/>
      <c r="C7" s="197"/>
      <c r="D7" s="202"/>
      <c r="E7" s="198"/>
      <c r="F7" s="83"/>
      <c r="G7" s="83"/>
    </row>
    <row r="8" spans="1:12" x14ac:dyDescent="0.2">
      <c r="A8" s="10"/>
      <c r="B8" s="10"/>
      <c r="C8" s="10"/>
      <c r="D8" s="10"/>
      <c r="E8" s="10"/>
      <c r="F8" s="82"/>
      <c r="G8" s="83"/>
      <c r="H8" s="119" t="s">
        <v>117</v>
      </c>
      <c r="I8" s="120"/>
      <c r="J8" s="120"/>
      <c r="K8" s="120"/>
      <c r="L8" s="5"/>
    </row>
    <row r="9" spans="1:12" x14ac:dyDescent="0.2">
      <c r="A9" s="13" t="s">
        <v>85</v>
      </c>
      <c r="B9" s="203"/>
      <c r="C9" s="204"/>
      <c r="D9" s="16" t="str">
        <f>IF(B9="","",+B9)</f>
        <v/>
      </c>
      <c r="E9" s="17"/>
      <c r="F9" s="10"/>
      <c r="G9" s="41"/>
      <c r="H9" s="41"/>
      <c r="I9" s="41"/>
      <c r="J9" s="41"/>
      <c r="K9" s="41"/>
      <c r="L9" s="41"/>
    </row>
    <row r="10" spans="1:12" x14ac:dyDescent="0.2">
      <c r="A10" s="13" t="s">
        <v>12</v>
      </c>
      <c r="B10" s="203"/>
      <c r="C10" s="204"/>
      <c r="D10" s="16" t="str">
        <f>IF(B10="","",+B10)</f>
        <v/>
      </c>
      <c r="E10" s="17"/>
      <c r="F10" s="5"/>
      <c r="G10" s="83"/>
      <c r="H10" s="41"/>
      <c r="I10" s="41"/>
      <c r="J10" s="41"/>
      <c r="K10" s="41"/>
      <c r="L10" s="41"/>
    </row>
    <row r="11" spans="1:12" x14ac:dyDescent="0.2">
      <c r="A11" s="13"/>
      <c r="B11" s="121"/>
      <c r="C11" s="121"/>
      <c r="D11" s="16"/>
      <c r="E11" s="17"/>
      <c r="F11" s="5"/>
      <c r="G11" s="83"/>
      <c r="H11" s="41"/>
      <c r="I11" s="41"/>
      <c r="J11" s="41"/>
      <c r="K11" s="41"/>
      <c r="L11" s="41"/>
    </row>
    <row r="12" spans="1:12" x14ac:dyDescent="0.2">
      <c r="A12" s="20" t="s">
        <v>16</v>
      </c>
      <c r="B12" s="20" t="s">
        <v>17</v>
      </c>
      <c r="C12" s="20" t="s">
        <v>18</v>
      </c>
      <c r="D12" s="20" t="s">
        <v>19</v>
      </c>
      <c r="E12" s="20" t="s">
        <v>20</v>
      </c>
      <c r="F12" s="20" t="s">
        <v>21</v>
      </c>
      <c r="G12" s="20" t="s">
        <v>22</v>
      </c>
      <c r="H12" s="20" t="s">
        <v>23</v>
      </c>
      <c r="I12" s="20" t="s">
        <v>24</v>
      </c>
      <c r="J12" s="41"/>
      <c r="K12" s="41"/>
      <c r="L12" s="41"/>
    </row>
    <row r="13" spans="1:12" x14ac:dyDescent="0.2">
      <c r="A13" s="21" t="s">
        <v>28</v>
      </c>
      <c r="B13" s="21" t="s">
        <v>29</v>
      </c>
      <c r="C13" s="21" t="s">
        <v>30</v>
      </c>
      <c r="D13" s="21" t="s">
        <v>29</v>
      </c>
      <c r="E13" s="21" t="s">
        <v>28</v>
      </c>
      <c r="F13" s="21" t="s">
        <v>31</v>
      </c>
      <c r="G13" s="21" t="s">
        <v>32</v>
      </c>
      <c r="H13" s="21" t="s">
        <v>31</v>
      </c>
      <c r="I13" s="21" t="s">
        <v>32</v>
      </c>
      <c r="J13" s="41"/>
      <c r="K13" s="41"/>
      <c r="L13" s="41"/>
    </row>
    <row r="14" spans="1:12" x14ac:dyDescent="0.2">
      <c r="A14" s="122">
        <v>420</v>
      </c>
      <c r="B14" s="122">
        <v>36</v>
      </c>
      <c r="C14" s="29"/>
      <c r="D14" s="123" t="s">
        <v>118</v>
      </c>
      <c r="E14" s="30"/>
      <c r="F14" s="29"/>
      <c r="G14" s="122">
        <v>91</v>
      </c>
      <c r="H14" s="29">
        <v>0</v>
      </c>
      <c r="I14" s="123" t="s">
        <v>118</v>
      </c>
      <c r="J14" s="41"/>
      <c r="K14" s="41"/>
      <c r="L14" s="41"/>
    </row>
    <row r="15" spans="1:12" x14ac:dyDescent="0.2">
      <c r="A15" s="13"/>
      <c r="B15" s="121"/>
      <c r="C15" s="121"/>
      <c r="D15" s="16"/>
      <c r="E15" s="17"/>
      <c r="F15" s="5"/>
      <c r="G15" s="83"/>
      <c r="H15" s="41"/>
      <c r="I15" s="41"/>
      <c r="J15" s="41"/>
      <c r="K15" s="41"/>
      <c r="L15" s="41"/>
    </row>
    <row r="16" spans="1:12" x14ac:dyDescent="0.2">
      <c r="A16" s="84"/>
      <c r="B16" s="85"/>
      <c r="C16" s="113"/>
      <c r="D16" s="190"/>
      <c r="E16" s="191"/>
      <c r="F16" s="191"/>
      <c r="G16" s="85"/>
      <c r="H16" s="85"/>
      <c r="I16" s="191"/>
      <c r="J16" s="192"/>
      <c r="K16" s="124"/>
      <c r="L16" s="86"/>
    </row>
    <row r="17" spans="1:12" x14ac:dyDescent="0.2">
      <c r="A17" s="87"/>
      <c r="B17" s="125" t="s">
        <v>119</v>
      </c>
      <c r="C17" s="125" t="s">
        <v>119</v>
      </c>
      <c r="D17" s="89"/>
      <c r="E17" s="89"/>
      <c r="F17" s="90" t="s">
        <v>88</v>
      </c>
      <c r="G17" s="92"/>
      <c r="H17" s="92"/>
      <c r="I17" s="13"/>
      <c r="J17" s="94"/>
      <c r="K17" s="94"/>
      <c r="L17" s="91" t="s">
        <v>90</v>
      </c>
    </row>
    <row r="18" spans="1:12" x14ac:dyDescent="0.2">
      <c r="A18" s="87"/>
      <c r="B18" s="125" t="s">
        <v>120</v>
      </c>
      <c r="C18" s="89" t="s">
        <v>121</v>
      </c>
      <c r="D18" s="89"/>
      <c r="E18" s="89" t="s">
        <v>92</v>
      </c>
      <c r="F18" s="90" t="s">
        <v>93</v>
      </c>
      <c r="G18" s="92"/>
      <c r="H18" s="92"/>
      <c r="I18" s="13"/>
      <c r="J18" s="96"/>
      <c r="K18" s="96"/>
      <c r="L18" s="91" t="s">
        <v>96</v>
      </c>
    </row>
    <row r="19" spans="1:12" x14ac:dyDescent="0.2">
      <c r="A19" s="97" t="s">
        <v>97</v>
      </c>
      <c r="B19" s="126" t="s">
        <v>122</v>
      </c>
      <c r="C19" s="89" t="s">
        <v>122</v>
      </c>
      <c r="D19" s="97" t="s">
        <v>104</v>
      </c>
      <c r="E19" s="98" t="s">
        <v>93</v>
      </c>
      <c r="F19" s="99" t="s">
        <v>99</v>
      </c>
      <c r="G19" s="101" t="s">
        <v>103</v>
      </c>
      <c r="H19" s="101" t="s">
        <v>91</v>
      </c>
      <c r="I19" s="99" t="s">
        <v>123</v>
      </c>
      <c r="J19" s="100" t="s">
        <v>105</v>
      </c>
      <c r="K19" s="100" t="s">
        <v>124</v>
      </c>
      <c r="L19" s="100" t="s">
        <v>106</v>
      </c>
    </row>
    <row r="20" spans="1:12" x14ac:dyDescent="0.2">
      <c r="A20" s="102"/>
      <c r="B20" s="127"/>
      <c r="C20" s="127"/>
      <c r="D20" s="103"/>
      <c r="E20" s="103"/>
      <c r="F20" s="103"/>
      <c r="G20" s="103"/>
      <c r="H20" s="103"/>
      <c r="I20" s="103"/>
      <c r="J20" s="103"/>
      <c r="K20" s="128"/>
      <c r="L20" s="104">
        <f t="shared" ref="L20:L27" si="0">SUM(D20:J20)</f>
        <v>0</v>
      </c>
    </row>
    <row r="21" spans="1:12" x14ac:dyDescent="0.2">
      <c r="A21" s="102"/>
      <c r="B21" s="127"/>
      <c r="C21" s="127"/>
      <c r="D21" s="103"/>
      <c r="E21" s="103"/>
      <c r="F21" s="103"/>
      <c r="G21" s="103"/>
      <c r="H21" s="103"/>
      <c r="I21" s="103"/>
      <c r="J21" s="103"/>
      <c r="K21" s="128"/>
      <c r="L21" s="104">
        <f t="shared" si="0"/>
        <v>0</v>
      </c>
    </row>
    <row r="22" spans="1:12" x14ac:dyDescent="0.2">
      <c r="A22" s="102"/>
      <c r="B22" s="127"/>
      <c r="C22" s="127"/>
      <c r="D22" s="103"/>
      <c r="E22" s="103"/>
      <c r="F22" s="103"/>
      <c r="G22" s="103"/>
      <c r="H22" s="103"/>
      <c r="I22" s="103"/>
      <c r="J22" s="103"/>
      <c r="K22" s="128"/>
      <c r="L22" s="104">
        <f t="shared" si="0"/>
        <v>0</v>
      </c>
    </row>
    <row r="23" spans="1:12" x14ac:dyDescent="0.2">
      <c r="A23" s="102"/>
      <c r="B23" s="127"/>
      <c r="C23" s="127"/>
      <c r="D23" s="103"/>
      <c r="E23" s="103"/>
      <c r="F23" s="103"/>
      <c r="G23" s="103"/>
      <c r="H23" s="103"/>
      <c r="I23" s="103"/>
      <c r="J23" s="103"/>
      <c r="K23" s="128"/>
      <c r="L23" s="104">
        <f t="shared" si="0"/>
        <v>0</v>
      </c>
    </row>
    <row r="24" spans="1:12" x14ac:dyDescent="0.2">
      <c r="A24" s="102"/>
      <c r="B24" s="127"/>
      <c r="C24" s="127"/>
      <c r="D24" s="103"/>
      <c r="E24" s="103"/>
      <c r="F24" s="103"/>
      <c r="G24" s="103"/>
      <c r="H24" s="103"/>
      <c r="I24" s="103"/>
      <c r="J24" s="103"/>
      <c r="K24" s="128"/>
      <c r="L24" s="104">
        <f t="shared" si="0"/>
        <v>0</v>
      </c>
    </row>
    <row r="25" spans="1:12" x14ac:dyDescent="0.2">
      <c r="A25" s="102"/>
      <c r="B25" s="127"/>
      <c r="C25" s="127"/>
      <c r="D25" s="103"/>
      <c r="E25" s="103"/>
      <c r="F25" s="103"/>
      <c r="G25" s="103"/>
      <c r="H25" s="103"/>
      <c r="I25" s="103"/>
      <c r="J25" s="103"/>
      <c r="K25" s="128"/>
      <c r="L25" s="104">
        <f t="shared" si="0"/>
        <v>0</v>
      </c>
    </row>
    <row r="26" spans="1:12" x14ac:dyDescent="0.2">
      <c r="A26" s="102"/>
      <c r="B26" s="127"/>
      <c r="C26" s="127"/>
      <c r="D26" s="103"/>
      <c r="E26" s="103"/>
      <c r="F26" s="103"/>
      <c r="G26" s="103"/>
      <c r="H26" s="103"/>
      <c r="I26" s="103"/>
      <c r="J26" s="103"/>
      <c r="K26" s="128"/>
      <c r="L26" s="104">
        <f t="shared" si="0"/>
        <v>0</v>
      </c>
    </row>
    <row r="27" spans="1:12" x14ac:dyDescent="0.2">
      <c r="A27" s="102"/>
      <c r="B27" s="127"/>
      <c r="C27" s="127"/>
      <c r="D27" s="103"/>
      <c r="E27" s="103"/>
      <c r="F27" s="103"/>
      <c r="G27" s="103"/>
      <c r="H27" s="103"/>
      <c r="I27" s="103"/>
      <c r="J27" s="103"/>
      <c r="K27" s="128"/>
      <c r="L27" s="104">
        <f t="shared" si="0"/>
        <v>0</v>
      </c>
    </row>
    <row r="28" spans="1:12" x14ac:dyDescent="0.2">
      <c r="A28" s="105" t="s">
        <v>43</v>
      </c>
      <c r="B28" s="129"/>
      <c r="C28" s="129"/>
      <c r="D28" s="104">
        <f t="shared" ref="D28:L28" si="1">SUM(D20:D27)</f>
        <v>0</v>
      </c>
      <c r="E28" s="104">
        <f t="shared" si="1"/>
        <v>0</v>
      </c>
      <c r="F28" s="104">
        <f t="shared" si="1"/>
        <v>0</v>
      </c>
      <c r="G28" s="104">
        <f t="shared" si="1"/>
        <v>0</v>
      </c>
      <c r="H28" s="104">
        <f t="shared" si="1"/>
        <v>0</v>
      </c>
      <c r="I28" s="104">
        <f t="shared" si="1"/>
        <v>0</v>
      </c>
      <c r="J28" s="104">
        <f t="shared" si="1"/>
        <v>0</v>
      </c>
      <c r="K28" s="130"/>
      <c r="L28" s="104">
        <f t="shared" si="1"/>
        <v>0</v>
      </c>
    </row>
    <row r="29" spans="1:12" x14ac:dyDescent="0.2">
      <c r="A29" s="105" t="s">
        <v>80</v>
      </c>
      <c r="B29" s="129"/>
      <c r="C29" s="129"/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31"/>
      <c r="L29" s="104">
        <f>SUM(D29:J29)</f>
        <v>0</v>
      </c>
    </row>
    <row r="30" spans="1:12" x14ac:dyDescent="0.2">
      <c r="A30" s="106" t="s">
        <v>125</v>
      </c>
      <c r="B30" s="129"/>
      <c r="C30" s="129"/>
      <c r="D30" s="107" t="str">
        <f t="shared" ref="D30:J30" si="2">IF(D28=0,"",IF(D28&gt;D29,D28-D29,""))</f>
        <v/>
      </c>
      <c r="E30" s="107" t="str">
        <f t="shared" si="2"/>
        <v/>
      </c>
      <c r="F30" s="107" t="str">
        <f t="shared" si="2"/>
        <v/>
      </c>
      <c r="G30" s="107" t="str">
        <f t="shared" si="2"/>
        <v/>
      </c>
      <c r="H30" s="107" t="str">
        <f t="shared" si="2"/>
        <v/>
      </c>
      <c r="I30" s="107" t="str">
        <f t="shared" si="2"/>
        <v/>
      </c>
      <c r="J30" s="107" t="str">
        <f t="shared" si="2"/>
        <v/>
      </c>
      <c r="K30" s="130"/>
      <c r="L30" s="104">
        <f>SUM(D30:J30)</f>
        <v>0</v>
      </c>
    </row>
    <row r="31" spans="1:12" x14ac:dyDescent="0.2">
      <c r="A31" s="106" t="s">
        <v>126</v>
      </c>
      <c r="B31" s="129"/>
      <c r="C31" s="129"/>
      <c r="D31" s="107" t="str">
        <f t="shared" ref="D31:J31" si="3">IF(D28=0,"",IF(D28&lt;D29,D29-D28,""))</f>
        <v/>
      </c>
      <c r="E31" s="107" t="str">
        <f t="shared" si="3"/>
        <v/>
      </c>
      <c r="F31" s="107" t="str">
        <f t="shared" si="3"/>
        <v/>
      </c>
      <c r="G31" s="107" t="str">
        <f t="shared" si="3"/>
        <v/>
      </c>
      <c r="H31" s="107" t="str">
        <f t="shared" si="3"/>
        <v/>
      </c>
      <c r="I31" s="107" t="str">
        <f t="shared" si="3"/>
        <v/>
      </c>
      <c r="J31" s="107" t="str">
        <f t="shared" si="3"/>
        <v/>
      </c>
      <c r="K31" s="130"/>
      <c r="L31" s="104">
        <f>SUM(D31:J31)</f>
        <v>0</v>
      </c>
    </row>
    <row r="32" spans="1:12" x14ac:dyDescent="0.2">
      <c r="A32" s="18"/>
      <c r="B32" s="18"/>
      <c r="C32" s="18"/>
      <c r="D32" s="109"/>
      <c r="E32" s="110"/>
      <c r="F32" s="111"/>
      <c r="G32" s="111"/>
      <c r="H32" s="111"/>
      <c r="I32" s="111"/>
      <c r="J32" s="110"/>
      <c r="K32" s="110"/>
      <c r="L32" s="112"/>
    </row>
    <row r="33" spans="1:7" x14ac:dyDescent="0.2">
      <c r="A33" s="68" t="s">
        <v>111</v>
      </c>
      <c r="B33" s="200"/>
      <c r="C33" s="200"/>
      <c r="D33" s="41"/>
      <c r="E33" s="68" t="s">
        <v>97</v>
      </c>
      <c r="F33" s="201"/>
      <c r="G33" s="201"/>
    </row>
    <row r="34" spans="1:7" x14ac:dyDescent="0.2">
      <c r="A34" s="68" t="s">
        <v>112</v>
      </c>
      <c r="B34" s="200"/>
      <c r="C34" s="200"/>
      <c r="D34" s="41"/>
      <c r="E34" s="68" t="s">
        <v>97</v>
      </c>
      <c r="F34" s="201"/>
      <c r="G34" s="201"/>
    </row>
    <row r="35" spans="1:7" x14ac:dyDescent="0.2">
      <c r="A35" s="114"/>
      <c r="B35" s="114"/>
      <c r="C35" s="114"/>
    </row>
  </sheetData>
  <sheetProtection sheet="1" objects="1" scenarios="1"/>
  <mergeCells count="16">
    <mergeCell ref="B33:C33"/>
    <mergeCell ref="F33:G33"/>
    <mergeCell ref="B34:C34"/>
    <mergeCell ref="F34:G34"/>
    <mergeCell ref="A7:B7"/>
    <mergeCell ref="C7:E7"/>
    <mergeCell ref="B9:C9"/>
    <mergeCell ref="B10:C10"/>
    <mergeCell ref="D16:F16"/>
    <mergeCell ref="I16:J16"/>
    <mergeCell ref="A1:L1"/>
    <mergeCell ref="A2:L2"/>
    <mergeCell ref="G5:H5"/>
    <mergeCell ref="A6:B6"/>
    <mergeCell ref="C6:D6"/>
    <mergeCell ref="I6:K6"/>
  </mergeCells>
  <dataValidations count="1">
    <dataValidation type="list" allowBlank="1" showInputMessage="1" showErrorMessage="1" promptTitle="Object Code" prompt="Please Select One" sqref="C14" xr:uid="{00000000-0002-0000-0200-000000000000}">
      <formula1>GLCode</formula1>
    </dataValidation>
  </dataValidations>
  <pageMargins left="0.7" right="0.7" top="0.75" bottom="0.75" header="0.3" footer="0.3"/>
  <pageSetup scale="84" orientation="landscape" r:id="rId1"/>
  <headerFooter>
    <oddFooter>&amp;L&amp;F&amp;CPage &amp;P of &amp;N
Printed &amp;D  &amp;T&amp;R&amp;A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zoomScale="90" zoomScaleNormal="90" workbookViewId="0">
      <selection activeCell="B3" sqref="B3"/>
    </sheetView>
  </sheetViews>
  <sheetFormatPr baseColWidth="10" defaultColWidth="8.83203125" defaultRowHeight="15" x14ac:dyDescent="0.2"/>
  <sheetData>
    <row r="1" spans="1:2" ht="24" x14ac:dyDescent="0.3">
      <c r="A1" s="153" t="s">
        <v>164</v>
      </c>
    </row>
    <row r="2" spans="1:2" ht="19" x14ac:dyDescent="0.25">
      <c r="A2" s="154"/>
    </row>
    <row r="3" spans="1:2" ht="24" x14ac:dyDescent="0.3">
      <c r="B3" s="155" t="s">
        <v>163</v>
      </c>
    </row>
    <row r="4" spans="1:2" ht="21.75" customHeight="1" x14ac:dyDescent="0.2"/>
  </sheetData>
  <sheetProtection sheet="1" objects="1" scenarios="1"/>
  <hyperlinks>
    <hyperlink ref="B3" r:id="rId1" xr:uid="{42E9FBDC-F9E0-3B45-A0C2-F3557BD06E2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topLeftCell="A4" zoomScale="110" zoomScaleNormal="110" workbookViewId="0">
      <selection activeCell="B48" sqref="B48"/>
    </sheetView>
  </sheetViews>
  <sheetFormatPr baseColWidth="10" defaultColWidth="8.83203125" defaultRowHeight="15" x14ac:dyDescent="0.2"/>
  <cols>
    <col min="1" max="1" width="3.5" style="149" customWidth="1"/>
    <col min="11" max="11" width="22.6640625" customWidth="1"/>
  </cols>
  <sheetData>
    <row r="1" spans="1:11" ht="16" x14ac:dyDescent="0.2">
      <c r="A1" s="205" t="s">
        <v>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3" spans="1:11" x14ac:dyDescent="0.2">
      <c r="A3" s="149">
        <v>1</v>
      </c>
      <c r="B3" t="s">
        <v>134</v>
      </c>
    </row>
    <row r="5" spans="1:11" x14ac:dyDescent="0.2">
      <c r="A5" s="149">
        <v>2</v>
      </c>
      <c r="B5" t="s">
        <v>135</v>
      </c>
    </row>
    <row r="6" spans="1:11" x14ac:dyDescent="0.2">
      <c r="B6" t="s">
        <v>136</v>
      </c>
    </row>
    <row r="7" spans="1:11" x14ac:dyDescent="0.2">
      <c r="B7" t="s">
        <v>137</v>
      </c>
    </row>
    <row r="8" spans="1:11" x14ac:dyDescent="0.2">
      <c r="B8" t="s">
        <v>138</v>
      </c>
    </row>
    <row r="10" spans="1:11" x14ac:dyDescent="0.2">
      <c r="A10" s="149">
        <v>3</v>
      </c>
      <c r="B10" t="s">
        <v>139</v>
      </c>
    </row>
    <row r="11" spans="1:11" x14ac:dyDescent="0.2">
      <c r="B11" t="s">
        <v>140</v>
      </c>
    </row>
    <row r="12" spans="1:11" x14ac:dyDescent="0.2">
      <c r="B12" t="s">
        <v>141</v>
      </c>
    </row>
    <row r="13" spans="1:11" x14ac:dyDescent="0.2">
      <c r="B13" t="s">
        <v>137</v>
      </c>
    </row>
    <row r="14" spans="1:11" x14ac:dyDescent="0.2">
      <c r="B14" t="s">
        <v>138</v>
      </c>
    </row>
    <row r="16" spans="1:11" x14ac:dyDescent="0.2">
      <c r="A16" s="149">
        <v>4</v>
      </c>
      <c r="B16" t="s">
        <v>142</v>
      </c>
    </row>
    <row r="17" spans="1:11" x14ac:dyDescent="0.2">
      <c r="B17" t="s">
        <v>143</v>
      </c>
    </row>
    <row r="18" spans="1:11" x14ac:dyDescent="0.2">
      <c r="B18" t="s">
        <v>137</v>
      </c>
    </row>
    <row r="19" spans="1:11" x14ac:dyDescent="0.2">
      <c r="B19" t="s">
        <v>138</v>
      </c>
    </row>
    <row r="21" spans="1:11" x14ac:dyDescent="0.2">
      <c r="A21" s="149">
        <v>5</v>
      </c>
      <c r="B21" t="s">
        <v>144</v>
      </c>
    </row>
    <row r="22" spans="1:11" x14ac:dyDescent="0.2">
      <c r="B22" t="s">
        <v>137</v>
      </c>
    </row>
    <row r="23" spans="1:11" x14ac:dyDescent="0.2">
      <c r="B23" t="s">
        <v>138</v>
      </c>
    </row>
    <row r="25" spans="1:11" x14ac:dyDescent="0.2">
      <c r="B25" t="s">
        <v>145</v>
      </c>
    </row>
    <row r="28" spans="1:11" ht="16" x14ac:dyDescent="0.2">
      <c r="A28" s="205" t="s">
        <v>146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</row>
    <row r="30" spans="1:11" x14ac:dyDescent="0.2">
      <c r="A30" s="149">
        <v>1</v>
      </c>
      <c r="B30" t="s">
        <v>147</v>
      </c>
    </row>
    <row r="32" spans="1:11" x14ac:dyDescent="0.2">
      <c r="A32" s="149">
        <v>2</v>
      </c>
      <c r="B32" t="s">
        <v>148</v>
      </c>
    </row>
    <row r="34" spans="1:11" x14ac:dyDescent="0.2">
      <c r="A34" s="149">
        <v>3</v>
      </c>
      <c r="B34" t="s">
        <v>149</v>
      </c>
    </row>
    <row r="36" spans="1:11" x14ac:dyDescent="0.2">
      <c r="A36" s="149">
        <v>4</v>
      </c>
      <c r="B36" t="s">
        <v>150</v>
      </c>
    </row>
    <row r="37" spans="1:11" x14ac:dyDescent="0.2">
      <c r="B37" t="s">
        <v>151</v>
      </c>
    </row>
    <row r="38" spans="1:11" x14ac:dyDescent="0.2">
      <c r="B38" t="s">
        <v>152</v>
      </c>
    </row>
    <row r="40" spans="1:11" x14ac:dyDescent="0.2">
      <c r="A40" s="149">
        <v>5</v>
      </c>
      <c r="B40" t="s">
        <v>153</v>
      </c>
    </row>
    <row r="42" spans="1:11" x14ac:dyDescent="0.2">
      <c r="A42" s="149">
        <v>6</v>
      </c>
      <c r="B42" t="s">
        <v>154</v>
      </c>
    </row>
    <row r="43" spans="1:11" x14ac:dyDescent="0.2">
      <c r="B43" t="s">
        <v>155</v>
      </c>
    </row>
    <row r="45" spans="1:11" x14ac:dyDescent="0.2">
      <c r="B45" t="s">
        <v>156</v>
      </c>
    </row>
    <row r="47" spans="1:11" x14ac:dyDescent="0.2">
      <c r="A47" s="149" t="s">
        <v>157</v>
      </c>
      <c r="B47" s="150" t="s">
        <v>158</v>
      </c>
      <c r="C47" s="150"/>
      <c r="D47" s="150"/>
      <c r="E47" s="150"/>
      <c r="F47" s="150"/>
      <c r="G47" s="150"/>
      <c r="H47" s="150"/>
      <c r="I47" s="150"/>
      <c r="J47" s="150"/>
      <c r="K47" s="150"/>
    </row>
    <row r="48" spans="1:11" x14ac:dyDescent="0.2">
      <c r="B48" s="150" t="s">
        <v>159</v>
      </c>
      <c r="C48" s="150"/>
      <c r="D48" s="150"/>
      <c r="E48" s="150"/>
      <c r="F48" s="150"/>
      <c r="G48" s="150"/>
      <c r="H48" s="150"/>
      <c r="I48" s="150"/>
      <c r="J48" s="150"/>
      <c r="K48" s="150"/>
    </row>
    <row r="49" spans="2:11" x14ac:dyDescent="0.2">
      <c r="B49" s="150" t="s">
        <v>160</v>
      </c>
      <c r="C49" s="150"/>
      <c r="D49" s="150"/>
      <c r="E49" s="150"/>
      <c r="F49" s="150"/>
      <c r="G49" s="150"/>
      <c r="H49" s="150"/>
      <c r="I49" s="150"/>
      <c r="J49" s="150"/>
      <c r="K49" s="150"/>
    </row>
    <row r="50" spans="2:11" x14ac:dyDescent="0.2">
      <c r="B50" s="150" t="s">
        <v>161</v>
      </c>
      <c r="C50" s="150"/>
      <c r="D50" s="150"/>
      <c r="E50" s="150"/>
      <c r="F50" s="150"/>
      <c r="G50" s="150"/>
      <c r="H50" s="150"/>
      <c r="I50" s="150"/>
      <c r="J50" s="150"/>
      <c r="K50" s="150"/>
    </row>
  </sheetData>
  <sheetProtection sheet="1" objects="1" scenarios="1"/>
  <mergeCells count="2">
    <mergeCell ref="A1:K1"/>
    <mergeCell ref="A28:K28"/>
  </mergeCells>
  <pageMargins left="0.2" right="0.2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Expense Auth Form</vt:lpstr>
      <vt:lpstr>Expense Reconciliation</vt:lpstr>
      <vt:lpstr>Athletic-UIL </vt:lpstr>
      <vt:lpstr>Per Diem Rate </vt:lpstr>
      <vt:lpstr>NOTES</vt:lpstr>
      <vt:lpstr>'Expense Auth Form'!Print_Area</vt:lpstr>
      <vt:lpstr>'Expense Reconciliation'!Print_Area</vt:lpstr>
      <vt:lpstr>'Expense Auth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Oropeza</dc:creator>
  <cp:lastModifiedBy>Angela Cruz-Garcia</cp:lastModifiedBy>
  <cp:lastPrinted>2018-02-05T21:20:52Z</cp:lastPrinted>
  <dcterms:created xsi:type="dcterms:W3CDTF">2013-09-12T17:12:52Z</dcterms:created>
  <dcterms:modified xsi:type="dcterms:W3CDTF">2022-06-23T16:57:41Z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198030867</vt:i4>
  </property>
  <property fmtid="{D5CDD505-2E9C-101B-9397-08002B2CF9AE}" pid="3" name="_NewReviewCycle">
    <vt:lpwstr/>
  </property>
  <property fmtid="{D5CDD505-2E9C-101B-9397-08002B2CF9AE}" pid="4" name="_EmailSubject">
    <vt:lpwstr>Expense Report Rev 35 Effective 01/01/2016</vt:lpwstr>
  </property>
  <property fmtid="{D5CDD505-2E9C-101B-9397-08002B2CF9AE}" pid="5" name="_AuthorEmail">
    <vt:lpwstr>moropeza@por-vida.org</vt:lpwstr>
  </property>
  <property fmtid="{D5CDD505-2E9C-101B-9397-08002B2CF9AE}" pid="6" name="_AuthorEmailDisplayName">
    <vt:lpwstr>Mike Oropeza</vt:lpwstr>
  </property>
  <property fmtid="{D5CDD505-2E9C-101B-9397-08002B2CF9AE}" pid="7" name="_ReviewingToolsShownOnce">
    <vt:lpwstr/>
  </property>
</Properties>
</file>