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8625" activeTab="0"/>
  </bookViews>
  <sheets>
    <sheet name="Sheet 1" sheetId="1" r:id="rId1"/>
  </sheets>
  <definedNames>
    <definedName name="_xlnm.Print_Area" localSheetId="0">'Sheet 1'!$A$1:$H$101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<sst xmlns="http://schemas.openxmlformats.org/spreadsheetml/2006/main" count="187" uniqueCount="78">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</sst>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88">
      <selection activeCell="H101" sqref="A1:H101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10426348</v>
      </c>
      <c r="D5" s="8">
        <v>965762.2</v>
      </c>
      <c r="E5" s="8">
        <v>5031380.05</v>
      </c>
      <c r="F5" s="8">
        <v>0</v>
      </c>
      <c r="G5" s="8">
        <f>C5-E5-F5</f>
        <v>5394967.95</v>
      </c>
      <c r="H5" s="8">
        <f>(E5+F5)/C5*100</f>
        <v>48.25639859709267</v>
      </c>
      <c r="I5" s="1"/>
    </row>
    <row r="6" spans="1:9" ht="9.75" customHeight="1">
      <c r="A6" s="6" t="s">
        <v>14</v>
      </c>
      <c r="B6" s="7" t="s">
        <v>15</v>
      </c>
      <c r="C6" s="8">
        <v>9479423.03</v>
      </c>
      <c r="D6" s="8">
        <v>280591.46</v>
      </c>
      <c r="E6" s="8">
        <v>1710051.77</v>
      </c>
      <c r="F6" s="8">
        <v>0</v>
      </c>
      <c r="G6" s="8">
        <f>C6-E6-F6</f>
        <v>7769371.26</v>
      </c>
      <c r="H6" s="8">
        <f>(E6+F6)/C6*100</f>
        <v>18.03961870451519</v>
      </c>
      <c r="I6" s="1"/>
    </row>
    <row r="7" spans="1:9" ht="9.75" customHeight="1">
      <c r="A7" s="6" t="s">
        <v>16</v>
      </c>
      <c r="B7" s="7" t="s">
        <v>17</v>
      </c>
      <c r="C7" s="8">
        <v>2898070</v>
      </c>
      <c r="D7" s="8">
        <v>185193.1</v>
      </c>
      <c r="E7" s="8">
        <v>1868098.04</v>
      </c>
      <c r="F7" s="8">
        <v>0</v>
      </c>
      <c r="G7" s="8">
        <f>C7-E7-F7</f>
        <v>1029971.96</v>
      </c>
      <c r="H7" s="8">
        <f>(E7+F7)/C7*100</f>
        <v>64.46007308312083</v>
      </c>
      <c r="I7" s="1"/>
    </row>
    <row r="8" spans="1:9" ht="9.75" customHeight="1">
      <c r="A8" s="6" t="s">
        <v>18</v>
      </c>
      <c r="B8" s="7" t="s">
        <v>19</v>
      </c>
      <c r="C8" s="8">
        <v>671048</v>
      </c>
      <c r="D8" s="8">
        <v>118758.73</v>
      </c>
      <c r="E8" s="8">
        <v>410971.1</v>
      </c>
      <c r="F8" s="8">
        <v>0</v>
      </c>
      <c r="G8" s="8">
        <f>C8-E8-F8</f>
        <v>260076.90000000002</v>
      </c>
      <c r="H8" s="8">
        <f>(E8+F8)/C8*100</f>
        <v>61.2431748548539</v>
      </c>
      <c r="I8" s="1"/>
    </row>
    <row r="9" spans="1:9" ht="9.75" customHeight="1">
      <c r="A9" s="6" t="s">
        <v>20</v>
      </c>
      <c r="B9" s="7" t="s">
        <v>21</v>
      </c>
      <c r="C9" s="8">
        <v>35012</v>
      </c>
      <c r="D9" s="8">
        <v>12311.06</v>
      </c>
      <c r="E9" s="8">
        <v>61141.73</v>
      </c>
      <c r="F9" s="8">
        <v>0</v>
      </c>
      <c r="G9" s="8">
        <f>C9-E9-F9</f>
        <v>-26129.730000000003</v>
      </c>
      <c r="H9" s="8">
        <f>(E9+F9)/C9*100</f>
        <v>174.63078373129213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969258.5</v>
      </c>
      <c r="D12" s="8">
        <v>93846.29</v>
      </c>
      <c r="E12" s="8">
        <v>488558.3</v>
      </c>
      <c r="F12" s="8">
        <v>0</v>
      </c>
      <c r="G12" s="8">
        <f>C12-E12-F12</f>
        <v>480700.2</v>
      </c>
      <c r="H12" s="8">
        <f>(E12+F12)/C12*100</f>
        <v>50.40536657661501</v>
      </c>
      <c r="I12" s="1"/>
    </row>
    <row r="13" spans="1:9" ht="9.75" customHeight="1">
      <c r="A13" s="6" t="s">
        <v>25</v>
      </c>
      <c r="B13" s="7" t="s">
        <v>26</v>
      </c>
      <c r="C13" s="8">
        <v>467869.17</v>
      </c>
      <c r="D13" s="8">
        <v>12957.05</v>
      </c>
      <c r="E13" s="8">
        <v>42747.89</v>
      </c>
      <c r="F13" s="8">
        <v>0</v>
      </c>
      <c r="G13" s="8">
        <f>C13-E13-F13</f>
        <v>425121.27999999997</v>
      </c>
      <c r="H13" s="8">
        <f>(E13+F13)/C13*100</f>
        <v>9.13671871134403</v>
      </c>
      <c r="I13" s="1"/>
    </row>
    <row r="14" spans="1:9" ht="9.75" customHeight="1">
      <c r="A14" s="9" t="s">
        <v>27</v>
      </c>
      <c r="B14" s="9"/>
      <c r="C14" s="8">
        <f>+SUM(C5:C13)</f>
        <v>24947028.700000003</v>
      </c>
      <c r="D14" s="8">
        <f>+SUM(D5:D13)</f>
        <v>1669419.8900000001</v>
      </c>
      <c r="E14" s="8">
        <f>+SUM(E5:E13)</f>
        <v>9612948.88</v>
      </c>
      <c r="F14" s="8">
        <f>+SUM(F5:F13)</f>
        <v>0</v>
      </c>
      <c r="G14" s="8">
        <f>C14-E14-F14</f>
        <v>15334079.820000002</v>
      </c>
      <c r="H14" s="8">
        <f>(E14+F14)/C14*100</f>
        <v>38.533442181032164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7081983.39</v>
      </c>
      <c r="D17" s="8">
        <v>479084.94</v>
      </c>
      <c r="E17" s="8">
        <v>2905116.27</v>
      </c>
      <c r="F17" s="8">
        <v>0</v>
      </c>
      <c r="G17" s="8">
        <f aca="true" t="shared" si="0" ref="G17:G24">C17-E17-F17</f>
        <v>4176867.1199999996</v>
      </c>
      <c r="H17" s="8">
        <f aca="true" t="shared" si="1" ref="H17:H22">(E17+F17)/C17*100</f>
        <v>41.021223999227715</v>
      </c>
      <c r="I17" s="1"/>
    </row>
    <row r="18" spans="1:9" ht="9.75" customHeight="1">
      <c r="A18" s="6" t="s">
        <v>33</v>
      </c>
      <c r="B18" s="7" t="s">
        <v>34</v>
      </c>
      <c r="C18" s="8">
        <v>2493895.36</v>
      </c>
      <c r="D18" s="8">
        <v>169712.08</v>
      </c>
      <c r="E18" s="8">
        <v>1036413.69</v>
      </c>
      <c r="F18" s="8">
        <v>0</v>
      </c>
      <c r="G18" s="8">
        <f t="shared" si="0"/>
        <v>1457481.67</v>
      </c>
      <c r="H18" s="8">
        <f t="shared" si="1"/>
        <v>41.55802631590766</v>
      </c>
      <c r="I18" s="1"/>
    </row>
    <row r="19" spans="1:9" ht="9.75" customHeight="1">
      <c r="A19" s="6" t="s">
        <v>35</v>
      </c>
      <c r="B19" s="7" t="s">
        <v>36</v>
      </c>
      <c r="C19" s="8">
        <v>465070</v>
      </c>
      <c r="D19" s="8">
        <v>8362.96</v>
      </c>
      <c r="E19" s="8">
        <v>75156.79</v>
      </c>
      <c r="F19" s="8">
        <v>17955</v>
      </c>
      <c r="G19" s="8">
        <f t="shared" si="0"/>
        <v>371958.21</v>
      </c>
      <c r="H19" s="8">
        <f t="shared" si="1"/>
        <v>20.021026942180743</v>
      </c>
      <c r="I19" s="1"/>
    </row>
    <row r="20" spans="1:9" ht="9.75" customHeight="1">
      <c r="A20" s="6" t="s">
        <v>37</v>
      </c>
      <c r="B20" s="7" t="s">
        <v>38</v>
      </c>
      <c r="C20" s="8">
        <v>1049079.6</v>
      </c>
      <c r="D20" s="8">
        <v>28521.05</v>
      </c>
      <c r="E20" s="8">
        <v>380504.03</v>
      </c>
      <c r="F20" s="8">
        <v>32744.39</v>
      </c>
      <c r="G20" s="8">
        <f t="shared" si="0"/>
        <v>635831.18</v>
      </c>
      <c r="H20" s="8">
        <f t="shared" si="1"/>
        <v>39.39152186354591</v>
      </c>
      <c r="I20" s="1"/>
    </row>
    <row r="21" spans="1:9" ht="9.75" customHeight="1">
      <c r="A21" s="6" t="s">
        <v>39</v>
      </c>
      <c r="B21" s="7" t="s">
        <v>40</v>
      </c>
      <c r="C21" s="8">
        <v>5621</v>
      </c>
      <c r="D21" s="8">
        <v>5621</v>
      </c>
      <c r="E21" s="8">
        <v>5621</v>
      </c>
      <c r="F21" s="8">
        <v>0</v>
      </c>
      <c r="G21" s="8">
        <f t="shared" si="0"/>
        <v>0</v>
      </c>
      <c r="H21" s="8">
        <f t="shared" si="1"/>
        <v>100</v>
      </c>
      <c r="I21" s="1"/>
    </row>
    <row r="22" spans="1:9" ht="9.75" customHeight="1">
      <c r="A22" s="6" t="s">
        <v>41</v>
      </c>
      <c r="B22" s="7" t="s">
        <v>42</v>
      </c>
      <c r="C22" s="8">
        <v>27700</v>
      </c>
      <c r="D22" s="8">
        <v>0</v>
      </c>
      <c r="E22" s="8">
        <v>13005.46</v>
      </c>
      <c r="F22" s="8">
        <v>0</v>
      </c>
      <c r="G22" s="8">
        <f t="shared" si="0"/>
        <v>14694.54</v>
      </c>
      <c r="H22" s="8">
        <f t="shared" si="1"/>
        <v>46.951119133574004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11123349.35</v>
      </c>
      <c r="D24" s="8">
        <f>+SUM(D17:D23)</f>
        <v>691302.03</v>
      </c>
      <c r="E24" s="8">
        <f>+SUM(E17:E23)</f>
        <v>4415817.24</v>
      </c>
      <c r="F24" s="8">
        <f>+SUM(F17:F23)</f>
        <v>50699.39</v>
      </c>
      <c r="G24" s="8">
        <f t="shared" si="0"/>
        <v>6656832.72</v>
      </c>
      <c r="H24" s="8">
        <f>(E24+F24)/C24*100</f>
        <v>40.154421923285184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1417535.8</v>
      </c>
      <c r="D26" s="8">
        <v>111634.82</v>
      </c>
      <c r="E26" s="8">
        <v>636231.48</v>
      </c>
      <c r="F26" s="8">
        <v>0</v>
      </c>
      <c r="G26" s="8">
        <f aca="true" t="shared" si="2" ref="G26:G33">C26-E26-F26</f>
        <v>781304.3200000001</v>
      </c>
      <c r="H26" s="8">
        <f>(E26+F26)/C26*100</f>
        <v>44.88292147542234</v>
      </c>
      <c r="I26" s="1"/>
    </row>
    <row r="27" spans="1:9" ht="9.75" customHeight="1">
      <c r="A27" s="6" t="s">
        <v>49</v>
      </c>
      <c r="B27" s="7" t="s">
        <v>34</v>
      </c>
      <c r="C27" s="8">
        <v>511258.42</v>
      </c>
      <c r="D27" s="8">
        <v>41469.4</v>
      </c>
      <c r="E27" s="8">
        <v>234134.4</v>
      </c>
      <c r="F27" s="8">
        <v>0</v>
      </c>
      <c r="G27" s="8">
        <f t="shared" si="2"/>
        <v>277124.02</v>
      </c>
      <c r="H27" s="8">
        <f>(E27+F27)/C27*100</f>
        <v>45.795705428186395</v>
      </c>
      <c r="I27" s="1"/>
    </row>
    <row r="28" spans="1:9" ht="9.75" customHeight="1">
      <c r="A28" s="6" t="s">
        <v>50</v>
      </c>
      <c r="B28" s="7" t="s">
        <v>36</v>
      </c>
      <c r="C28" s="8">
        <v>463528.87</v>
      </c>
      <c r="D28" s="8">
        <v>20185.56</v>
      </c>
      <c r="E28" s="8">
        <v>118148.55</v>
      </c>
      <c r="F28" s="8">
        <v>2368.3</v>
      </c>
      <c r="G28" s="8">
        <f t="shared" si="2"/>
        <v>343012.02</v>
      </c>
      <c r="H28" s="8">
        <f>(E28+F28)/C28*100</f>
        <v>25.999858433844693</v>
      </c>
      <c r="I28" s="1"/>
    </row>
    <row r="29" spans="1:9" ht="9.75" customHeight="1">
      <c r="A29" s="6" t="s">
        <v>51</v>
      </c>
      <c r="B29" s="7" t="s">
        <v>38</v>
      </c>
      <c r="C29" s="8">
        <v>214053</v>
      </c>
      <c r="D29" s="8">
        <v>9002.89</v>
      </c>
      <c r="E29" s="8">
        <v>87471.37</v>
      </c>
      <c r="F29" s="8">
        <v>6052.06</v>
      </c>
      <c r="G29" s="8">
        <f t="shared" si="2"/>
        <v>120529.57</v>
      </c>
      <c r="H29" s="8">
        <f>(E29+F29)/C29*100</f>
        <v>43.69171653749305</v>
      </c>
      <c r="I29" s="1"/>
    </row>
    <row r="30" spans="1:9" ht="9.75" customHeight="1">
      <c r="A30" s="6" t="s">
        <v>52</v>
      </c>
      <c r="B30" s="7" t="s">
        <v>40</v>
      </c>
      <c r="C30" s="8">
        <v>0</v>
      </c>
      <c r="D30" s="8">
        <v>0</v>
      </c>
      <c r="E30" s="8">
        <v>0</v>
      </c>
      <c r="F30" s="8">
        <v>0</v>
      </c>
      <c r="G30" s="8">
        <f t="shared" si="2"/>
        <v>0</v>
      </c>
      <c r="H30" s="8">
        <v>0</v>
      </c>
      <c r="I30" s="1"/>
    </row>
    <row r="31" spans="1:9" ht="9.75" customHeight="1">
      <c r="A31" s="6" t="s">
        <v>53</v>
      </c>
      <c r="B31" s="7" t="s">
        <v>42</v>
      </c>
      <c r="C31" s="8">
        <v>58801</v>
      </c>
      <c r="D31" s="8">
        <v>11819</v>
      </c>
      <c r="E31" s="8">
        <v>46563.58</v>
      </c>
      <c r="F31" s="8">
        <v>1094</v>
      </c>
      <c r="G31" s="8">
        <f t="shared" si="2"/>
        <v>11143.419999999998</v>
      </c>
      <c r="H31" s="8">
        <f>(E31+F31)/C31*100</f>
        <v>81.04892773932416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125</v>
      </c>
      <c r="E32" s="8">
        <v>475</v>
      </c>
      <c r="F32" s="8">
        <v>0</v>
      </c>
      <c r="G32" s="8">
        <f t="shared" si="2"/>
        <v>-475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2665177.09</v>
      </c>
      <c r="D33" s="8">
        <f>+SUM(D26:D32)</f>
        <v>194236.66999999998</v>
      </c>
      <c r="E33" s="8">
        <f>+SUM(E26:E32)</f>
        <v>1123024.3800000001</v>
      </c>
      <c r="F33" s="8">
        <f>+SUM(F26:F32)</f>
        <v>9514.36</v>
      </c>
      <c r="G33" s="8">
        <f t="shared" si="2"/>
        <v>1532638.3499999996</v>
      </c>
      <c r="H33" s="8">
        <f>(E33+F33)/C33*100</f>
        <v>42.4939394927787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453016</v>
      </c>
      <c r="D35" s="8">
        <v>30686.09</v>
      </c>
      <c r="E35" s="8">
        <v>193608.35</v>
      </c>
      <c r="F35" s="8">
        <v>0</v>
      </c>
      <c r="G35" s="8">
        <f aca="true" t="shared" si="3" ref="G35:G42">C35-E35-F35</f>
        <v>259407.65</v>
      </c>
      <c r="H35" s="8">
        <f aca="true" t="shared" si="4" ref="H35:H40">(E35+F35)/C35*100</f>
        <v>42.73764061313508</v>
      </c>
      <c r="I35" s="1"/>
    </row>
    <row r="36" spans="1:9" ht="9.75" customHeight="1">
      <c r="A36" s="6" t="s">
        <v>33</v>
      </c>
      <c r="B36" s="7" t="s">
        <v>34</v>
      </c>
      <c r="C36" s="8">
        <v>218692.26</v>
      </c>
      <c r="D36" s="8">
        <v>14377.99</v>
      </c>
      <c r="E36" s="8">
        <v>93287.33</v>
      </c>
      <c r="F36" s="8">
        <v>0</v>
      </c>
      <c r="G36" s="8">
        <f t="shared" si="3"/>
        <v>125404.93000000001</v>
      </c>
      <c r="H36" s="8">
        <f t="shared" si="4"/>
        <v>42.65689604195411</v>
      </c>
      <c r="I36" s="1"/>
    </row>
    <row r="37" spans="1:9" ht="9.75" customHeight="1">
      <c r="A37" s="6" t="s">
        <v>35</v>
      </c>
      <c r="B37" s="7" t="s">
        <v>36</v>
      </c>
      <c r="C37" s="8">
        <v>518716</v>
      </c>
      <c r="D37" s="8">
        <v>35870.11</v>
      </c>
      <c r="E37" s="8">
        <v>287694.96</v>
      </c>
      <c r="F37" s="8">
        <v>800</v>
      </c>
      <c r="G37" s="8">
        <f t="shared" si="3"/>
        <v>230221.03999999998</v>
      </c>
      <c r="H37" s="8">
        <f t="shared" si="4"/>
        <v>55.61713153247635</v>
      </c>
      <c r="I37" s="1"/>
    </row>
    <row r="38" spans="1:9" ht="9.75" customHeight="1">
      <c r="A38" s="6" t="s">
        <v>37</v>
      </c>
      <c r="B38" s="7" t="s">
        <v>38</v>
      </c>
      <c r="C38" s="8">
        <v>156371.6</v>
      </c>
      <c r="D38" s="8">
        <v>4804.18</v>
      </c>
      <c r="E38" s="8">
        <v>57899.05</v>
      </c>
      <c r="F38" s="8">
        <v>1107</v>
      </c>
      <c r="G38" s="8">
        <f t="shared" si="3"/>
        <v>97365.55</v>
      </c>
      <c r="H38" s="8">
        <f t="shared" si="4"/>
        <v>37.734505498440896</v>
      </c>
      <c r="I38" s="1"/>
    </row>
    <row r="39" spans="1:9" ht="9.75" customHeight="1">
      <c r="A39" s="6" t="s">
        <v>39</v>
      </c>
      <c r="B39" s="7" t="s">
        <v>40</v>
      </c>
      <c r="C39" s="8">
        <v>12000</v>
      </c>
      <c r="D39" s="8">
        <v>0</v>
      </c>
      <c r="E39" s="8">
        <v>0</v>
      </c>
      <c r="F39" s="8">
        <v>0</v>
      </c>
      <c r="G39" s="8">
        <f t="shared" si="3"/>
        <v>12000</v>
      </c>
      <c r="H39" s="8">
        <f t="shared" si="4"/>
        <v>0</v>
      </c>
      <c r="I39" s="1"/>
    </row>
    <row r="40" spans="1:9" ht="9.75" customHeight="1">
      <c r="A40" s="6" t="s">
        <v>41</v>
      </c>
      <c r="B40" s="7" t="s">
        <v>42</v>
      </c>
      <c r="C40" s="8">
        <v>274050</v>
      </c>
      <c r="D40" s="8">
        <v>51991</v>
      </c>
      <c r="E40" s="8">
        <v>102949</v>
      </c>
      <c r="F40" s="8">
        <v>92975.82</v>
      </c>
      <c r="G40" s="8">
        <f t="shared" si="3"/>
        <v>78125.18</v>
      </c>
      <c r="H40" s="8">
        <f t="shared" si="4"/>
        <v>71.49236270753512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3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1632845.86</v>
      </c>
      <c r="D42" s="8">
        <f>+SUM(D35:D41)</f>
        <v>137729.37</v>
      </c>
      <c r="E42" s="8">
        <f>+SUM(E35:E41)</f>
        <v>735438.6900000001</v>
      </c>
      <c r="F42" s="8">
        <f>+SUM(F35:F41)</f>
        <v>94882.82</v>
      </c>
      <c r="G42" s="8">
        <f t="shared" si="3"/>
        <v>802524.3500000001</v>
      </c>
      <c r="H42" s="8">
        <f>(E42+F42)/C42*100</f>
        <v>50.85118750890546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618535</v>
      </c>
      <c r="D44" s="8">
        <v>55053.4</v>
      </c>
      <c r="E44" s="8">
        <v>326877.93</v>
      </c>
      <c r="F44" s="8">
        <v>0</v>
      </c>
      <c r="G44" s="8">
        <f aca="true" t="shared" si="5" ref="G44:G51">C44-E44-F44</f>
        <v>291657.07</v>
      </c>
      <c r="H44" s="8">
        <f aca="true" t="shared" si="6" ref="H44:H51">(E44+F44)/C44*100</f>
        <v>52.84711940310572</v>
      </c>
      <c r="I44" s="1"/>
    </row>
    <row r="45" spans="1:9" ht="9.75" customHeight="1">
      <c r="A45" s="6" t="s">
        <v>33</v>
      </c>
      <c r="B45" s="7" t="s">
        <v>34</v>
      </c>
      <c r="C45" s="8">
        <v>349818.44</v>
      </c>
      <c r="D45" s="8">
        <v>28483.34</v>
      </c>
      <c r="E45" s="8">
        <v>173006.35</v>
      </c>
      <c r="F45" s="8">
        <v>0</v>
      </c>
      <c r="G45" s="8">
        <f t="shared" si="5"/>
        <v>176812.09</v>
      </c>
      <c r="H45" s="8">
        <f t="shared" si="6"/>
        <v>49.45604068213214</v>
      </c>
      <c r="I45" s="1"/>
    </row>
    <row r="46" spans="1:9" ht="9.75" customHeight="1">
      <c r="A46" s="6" t="s">
        <v>35</v>
      </c>
      <c r="B46" s="7" t="s">
        <v>36</v>
      </c>
      <c r="C46" s="8">
        <v>95635</v>
      </c>
      <c r="D46" s="8">
        <v>7250.24</v>
      </c>
      <c r="E46" s="8">
        <v>28667.43</v>
      </c>
      <c r="F46" s="8">
        <v>1470</v>
      </c>
      <c r="G46" s="8">
        <f t="shared" si="5"/>
        <v>65497.57000000001</v>
      </c>
      <c r="H46" s="8">
        <f t="shared" si="6"/>
        <v>31.512971192555028</v>
      </c>
      <c r="I46" s="1"/>
    </row>
    <row r="47" spans="1:9" ht="9.75" customHeight="1">
      <c r="A47" s="6" t="s">
        <v>37</v>
      </c>
      <c r="B47" s="7" t="s">
        <v>38</v>
      </c>
      <c r="C47" s="8">
        <v>559457.5</v>
      </c>
      <c r="D47" s="8">
        <v>75464.11</v>
      </c>
      <c r="E47" s="8">
        <v>389636.47</v>
      </c>
      <c r="F47" s="8">
        <v>1932.17</v>
      </c>
      <c r="G47" s="8">
        <f t="shared" si="5"/>
        <v>167888.86000000002</v>
      </c>
      <c r="H47" s="8">
        <f t="shared" si="6"/>
        <v>69.99077499184477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5"/>
        <v>30000</v>
      </c>
      <c r="H48" s="8">
        <f t="shared" si="6"/>
        <v>0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0</v>
      </c>
      <c r="F49" s="8">
        <v>0</v>
      </c>
      <c r="G49" s="8">
        <f t="shared" si="5"/>
        <v>800</v>
      </c>
      <c r="H49" s="8">
        <f t="shared" si="6"/>
        <v>0</v>
      </c>
      <c r="I49" s="1"/>
    </row>
    <row r="50" spans="1:9" ht="9.75" customHeight="1">
      <c r="A50" s="6" t="s">
        <v>43</v>
      </c>
      <c r="B50" s="7" t="s">
        <v>44</v>
      </c>
      <c r="C50" s="8">
        <v>70096.34</v>
      </c>
      <c r="D50" s="8">
        <v>5140.25</v>
      </c>
      <c r="E50" s="8">
        <v>33353.32</v>
      </c>
      <c r="F50" s="8">
        <v>0</v>
      </c>
      <c r="G50" s="8">
        <f t="shared" si="5"/>
        <v>36743.02</v>
      </c>
      <c r="H50" s="8">
        <f t="shared" si="6"/>
        <v>47.582113417048596</v>
      </c>
      <c r="I50" s="1"/>
    </row>
    <row r="51" spans="1:9" ht="9.75" customHeight="1">
      <c r="A51" s="9" t="s">
        <v>45</v>
      </c>
      <c r="B51" s="9"/>
      <c r="C51" s="8">
        <f>+SUM(C44:C50)</f>
        <v>1724342.28</v>
      </c>
      <c r="D51" s="8">
        <f>+SUM(D44:D50)</f>
        <v>171391.34000000003</v>
      </c>
      <c r="E51" s="8">
        <f>+SUM(E44:E50)</f>
        <v>951541.5</v>
      </c>
      <c r="F51" s="8">
        <f>+SUM(F44:F50)</f>
        <v>3402.17</v>
      </c>
      <c r="G51" s="8">
        <f t="shared" si="5"/>
        <v>769398.61</v>
      </c>
      <c r="H51" s="8">
        <f t="shared" si="6"/>
        <v>55.38016906944948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624253.1</v>
      </c>
      <c r="D57" s="8">
        <v>48779.18</v>
      </c>
      <c r="E57" s="8">
        <v>297570.48</v>
      </c>
      <c r="F57" s="8">
        <v>0</v>
      </c>
      <c r="G57" s="8">
        <f aca="true" t="shared" si="7" ref="G57:G64">C57-E57-F57</f>
        <v>326682.62</v>
      </c>
      <c r="H57" s="8">
        <f aca="true" t="shared" si="8" ref="H57:H64">(E57+F57)/C57*100</f>
        <v>47.66824225622588</v>
      </c>
      <c r="I57" s="1"/>
    </row>
    <row r="58" spans="1:9" ht="9.75" customHeight="1">
      <c r="A58" s="6" t="s">
        <v>33</v>
      </c>
      <c r="B58" s="7" t="s">
        <v>34</v>
      </c>
      <c r="C58" s="8">
        <v>187851.24</v>
      </c>
      <c r="D58" s="8">
        <v>14839.88</v>
      </c>
      <c r="E58" s="8">
        <v>89895.81</v>
      </c>
      <c r="F58" s="8">
        <v>0</v>
      </c>
      <c r="G58" s="8">
        <f t="shared" si="7"/>
        <v>97955.43</v>
      </c>
      <c r="H58" s="8">
        <f t="shared" si="8"/>
        <v>47.85478658538533</v>
      </c>
      <c r="I58" s="1"/>
    </row>
    <row r="59" spans="1:9" ht="9.75" customHeight="1">
      <c r="A59" s="6" t="s">
        <v>35</v>
      </c>
      <c r="B59" s="7" t="s">
        <v>36</v>
      </c>
      <c r="C59" s="8">
        <v>127784.22</v>
      </c>
      <c r="D59" s="8">
        <v>23730.43</v>
      </c>
      <c r="E59" s="8">
        <v>91572.71</v>
      </c>
      <c r="F59" s="8">
        <v>9800</v>
      </c>
      <c r="G59" s="8">
        <f t="shared" si="7"/>
        <v>26411.509999999995</v>
      </c>
      <c r="H59" s="8">
        <f t="shared" si="8"/>
        <v>79.33116467745391</v>
      </c>
      <c r="I59" s="1"/>
    </row>
    <row r="60" spans="1:9" ht="9.75" customHeight="1">
      <c r="A60" s="6" t="s">
        <v>37</v>
      </c>
      <c r="B60" s="7" t="s">
        <v>38</v>
      </c>
      <c r="C60" s="8">
        <v>57563</v>
      </c>
      <c r="D60" s="8">
        <v>180.05</v>
      </c>
      <c r="E60" s="8">
        <v>4241.84</v>
      </c>
      <c r="F60" s="8">
        <v>4633.62</v>
      </c>
      <c r="G60" s="8">
        <f t="shared" si="7"/>
        <v>48687.54</v>
      </c>
      <c r="H60" s="8">
        <f t="shared" si="8"/>
        <v>15.418689088476972</v>
      </c>
      <c r="I60" s="1"/>
    </row>
    <row r="61" spans="1:9" ht="9.75" customHeight="1">
      <c r="A61" s="6" t="s">
        <v>39</v>
      </c>
      <c r="B61" s="7" t="s">
        <v>40</v>
      </c>
      <c r="C61" s="8">
        <v>5800</v>
      </c>
      <c r="D61" s="8">
        <v>5856</v>
      </c>
      <c r="E61" s="8">
        <v>5856</v>
      </c>
      <c r="F61" s="8">
        <v>6399.46</v>
      </c>
      <c r="G61" s="8">
        <f t="shared" si="7"/>
        <v>-6455.46</v>
      </c>
      <c r="H61" s="8">
        <f t="shared" si="8"/>
        <v>211.3010344827586</v>
      </c>
      <c r="I61" s="1"/>
    </row>
    <row r="62" spans="1:9" ht="9.75" customHeight="1">
      <c r="A62" s="6" t="s">
        <v>41</v>
      </c>
      <c r="B62" s="7" t="s">
        <v>42</v>
      </c>
      <c r="C62" s="8">
        <v>40575</v>
      </c>
      <c r="D62" s="8">
        <v>1231.75</v>
      </c>
      <c r="E62" s="8">
        <v>13330.1</v>
      </c>
      <c r="F62" s="8">
        <v>0</v>
      </c>
      <c r="G62" s="8">
        <f t="shared" si="7"/>
        <v>27244.9</v>
      </c>
      <c r="H62" s="8">
        <f t="shared" si="8"/>
        <v>32.85298829328404</v>
      </c>
      <c r="I62" s="1"/>
    </row>
    <row r="63" spans="1:9" ht="9.75" customHeight="1">
      <c r="A63" s="6" t="s">
        <v>43</v>
      </c>
      <c r="B63" s="7" t="s">
        <v>44</v>
      </c>
      <c r="C63" s="8">
        <v>553772.63</v>
      </c>
      <c r="D63" s="8">
        <v>125</v>
      </c>
      <c r="E63" s="8">
        <v>2197.16</v>
      </c>
      <c r="F63" s="8">
        <v>0</v>
      </c>
      <c r="G63" s="8">
        <f t="shared" si="7"/>
        <v>551575.47</v>
      </c>
      <c r="H63" s="8">
        <f t="shared" si="8"/>
        <v>0.39676211516629123</v>
      </c>
      <c r="I63" s="1"/>
    </row>
    <row r="64" spans="1:9" ht="9.75" customHeight="1">
      <c r="A64" s="9" t="s">
        <v>45</v>
      </c>
      <c r="B64" s="9"/>
      <c r="C64" s="8">
        <f>+SUM(C57:C63)</f>
        <v>1597599.19</v>
      </c>
      <c r="D64" s="8">
        <f>+SUM(D57:D63)</f>
        <v>94742.29</v>
      </c>
      <c r="E64" s="8">
        <f>+SUM(E57:E63)</f>
        <v>504664.1</v>
      </c>
      <c r="F64" s="8">
        <f>+SUM(F57:F63)</f>
        <v>20833.079999999998</v>
      </c>
      <c r="G64" s="8">
        <f t="shared" si="7"/>
        <v>1072102.0099999998</v>
      </c>
      <c r="H64" s="8">
        <f t="shared" si="8"/>
        <v>32.892929796740816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9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9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116100</v>
      </c>
      <c r="D68" s="8">
        <v>0</v>
      </c>
      <c r="E68" s="8">
        <v>39572.97</v>
      </c>
      <c r="F68" s="8">
        <v>10412.03</v>
      </c>
      <c r="G68" s="8">
        <f t="shared" si="9"/>
        <v>66115</v>
      </c>
      <c r="H68" s="8">
        <f>(E68+F68)/C68*100</f>
        <v>43.05340223944875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9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2914624.75</v>
      </c>
      <c r="D70" s="8">
        <v>0</v>
      </c>
      <c r="E70" s="8">
        <v>110741.89</v>
      </c>
      <c r="F70" s="8">
        <v>2643635.92</v>
      </c>
      <c r="G70" s="8">
        <f t="shared" si="9"/>
        <v>160246.93999999994</v>
      </c>
      <c r="H70" s="8">
        <f>(E70+F70)/C70*100</f>
        <v>94.50197010781577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9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9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3030724.75</v>
      </c>
      <c r="D73" s="8">
        <f>+SUM(D66:D72)</f>
        <v>0</v>
      </c>
      <c r="E73" s="8">
        <f>+SUM(E66:E72)</f>
        <v>150314.86</v>
      </c>
      <c r="F73" s="8">
        <f>+SUM(F66:F72)</f>
        <v>2654047.9499999997</v>
      </c>
      <c r="G73" s="8">
        <f t="shared" si="9"/>
        <v>226361.9400000004</v>
      </c>
      <c r="H73" s="8">
        <f>(E73+F73)/C73*100</f>
        <v>92.53109540877969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889838.02</v>
      </c>
      <c r="D75" s="8">
        <v>592177.44</v>
      </c>
      <c r="E75" s="8">
        <v>671003.16</v>
      </c>
      <c r="F75" s="8">
        <v>0</v>
      </c>
      <c r="G75" s="8">
        <f>C75-E75-F75</f>
        <v>218834.86</v>
      </c>
      <c r="H75" s="8">
        <f>(E75+F75)/C75*100</f>
        <v>75.40733761859265</v>
      </c>
      <c r="I75" s="1"/>
    </row>
    <row r="76" spans="1:9" ht="9.75" customHeight="1">
      <c r="A76" s="9" t="s">
        <v>45</v>
      </c>
      <c r="B76" s="9"/>
      <c r="C76" s="8">
        <f>+SUM(C74:C75)</f>
        <v>889838.02</v>
      </c>
      <c r="D76" s="8">
        <f>+SUM(D74:D75)</f>
        <v>592177.44</v>
      </c>
      <c r="E76" s="8">
        <f>+SUM(E74:E75)</f>
        <v>671003.16</v>
      </c>
      <c r="F76" s="8">
        <f>+SUM(F74:F75)</f>
        <v>0</v>
      </c>
      <c r="G76" s="8">
        <f>C76-E76-F76</f>
        <v>218834.86</v>
      </c>
      <c r="H76" s="8">
        <f>(E76+F76)/C76*100</f>
        <v>75.40733761859265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437957</v>
      </c>
      <c r="D78" s="8">
        <v>38219.1</v>
      </c>
      <c r="E78" s="8">
        <v>166528.2</v>
      </c>
      <c r="F78" s="8">
        <v>0</v>
      </c>
      <c r="G78" s="8">
        <f aca="true" t="shared" si="10" ref="G78:G85">C78-E78-F78</f>
        <v>271428.8</v>
      </c>
      <c r="H78" s="8">
        <f>(E78+F78)/C78*100</f>
        <v>38.023869923302975</v>
      </c>
      <c r="I78" s="1"/>
    </row>
    <row r="79" spans="1:9" ht="9.75" customHeight="1">
      <c r="A79" s="6" t="s">
        <v>33</v>
      </c>
      <c r="B79" s="7" t="s">
        <v>34</v>
      </c>
      <c r="C79" s="8">
        <v>150757.2</v>
      </c>
      <c r="D79" s="8">
        <v>12733.98</v>
      </c>
      <c r="E79" s="8">
        <v>63979.65</v>
      </c>
      <c r="F79" s="8">
        <v>0</v>
      </c>
      <c r="G79" s="8">
        <f t="shared" si="10"/>
        <v>86777.55000000002</v>
      </c>
      <c r="H79" s="8">
        <f>(E79+F79)/C79*100</f>
        <v>42.43886859135086</v>
      </c>
      <c r="I79" s="1"/>
    </row>
    <row r="80" spans="1:9" ht="9.75" customHeight="1">
      <c r="A80" s="6" t="s">
        <v>35</v>
      </c>
      <c r="B80" s="7" t="s">
        <v>36</v>
      </c>
      <c r="C80" s="8">
        <v>5939</v>
      </c>
      <c r="D80" s="8">
        <v>386.44</v>
      </c>
      <c r="E80" s="8">
        <v>1408.27</v>
      </c>
      <c r="F80" s="8">
        <v>0</v>
      </c>
      <c r="G80" s="8">
        <f t="shared" si="10"/>
        <v>4530.73</v>
      </c>
      <c r="H80" s="8">
        <f>(E80+F80)/C80*100</f>
        <v>23.71224111803334</v>
      </c>
      <c r="I80" s="1"/>
    </row>
    <row r="81" spans="1:9" ht="9.75" customHeight="1">
      <c r="A81" s="6" t="s">
        <v>37</v>
      </c>
      <c r="B81" s="7" t="s">
        <v>38</v>
      </c>
      <c r="C81" s="8">
        <v>226583</v>
      </c>
      <c r="D81" s="8">
        <v>25022.43</v>
      </c>
      <c r="E81" s="8">
        <v>159520.29</v>
      </c>
      <c r="F81" s="8">
        <v>17730.5</v>
      </c>
      <c r="G81" s="8">
        <f t="shared" si="10"/>
        <v>49332.20999999999</v>
      </c>
      <c r="H81" s="8">
        <f>(E81+F81)/C81*100</f>
        <v>78.22775318536695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0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63615</v>
      </c>
      <c r="D83" s="8">
        <v>14346</v>
      </c>
      <c r="E83" s="8">
        <v>16385.96</v>
      </c>
      <c r="F83" s="8">
        <v>0</v>
      </c>
      <c r="G83" s="8">
        <f t="shared" si="10"/>
        <v>47229.04</v>
      </c>
      <c r="H83" s="8">
        <f>(E83+F83)/C83*100</f>
        <v>25.758013047237288</v>
      </c>
      <c r="I83" s="1"/>
    </row>
    <row r="84" spans="1:9" ht="9.75" customHeight="1">
      <c r="A84" s="6" t="s">
        <v>43</v>
      </c>
      <c r="B84" s="7" t="s">
        <v>44</v>
      </c>
      <c r="C84" s="8">
        <v>320</v>
      </c>
      <c r="D84" s="8">
        <v>0</v>
      </c>
      <c r="E84" s="8">
        <v>2140.93</v>
      </c>
      <c r="F84" s="8">
        <v>0</v>
      </c>
      <c r="G84" s="8">
        <f t="shared" si="10"/>
        <v>-1820.9299999999998</v>
      </c>
      <c r="H84" s="8">
        <f>(E84+F84)/C84*100</f>
        <v>669.040625</v>
      </c>
      <c r="I84" s="1"/>
    </row>
    <row r="85" spans="1:9" ht="9.75" customHeight="1">
      <c r="A85" s="9" t="s">
        <v>45</v>
      </c>
      <c r="B85" s="9"/>
      <c r="C85" s="8">
        <f>+SUM(C78:C84)</f>
        <v>885171.2</v>
      </c>
      <c r="D85" s="8">
        <f>+SUM(D78:D84)</f>
        <v>90707.95000000001</v>
      </c>
      <c r="E85" s="8">
        <f>+SUM(E78:E84)</f>
        <v>409963.30000000005</v>
      </c>
      <c r="F85" s="8">
        <f>+SUM(F78:F84)</f>
        <v>17730.5</v>
      </c>
      <c r="G85" s="8">
        <f t="shared" si="10"/>
        <v>457477.3999999999</v>
      </c>
      <c r="H85" s="8">
        <f>(E85+F85)/C85*100</f>
        <v>48.31763618156579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23549047.74</v>
      </c>
      <c r="D87" s="8">
        <f>+D24+D33+D42+D51+D64+D73+D76+D85</f>
        <v>1972287.0899999999</v>
      </c>
      <c r="E87" s="8">
        <f>+E24+E33+E42+E51+E64+E73+E76+E85</f>
        <v>8961767.23</v>
      </c>
      <c r="F87" s="8">
        <f>+F24+F33+F42+F51+F64+F73+F76+F85</f>
        <v>2851110.2699999996</v>
      </c>
      <c r="G87" s="8">
        <f>C87-E87-F87</f>
        <v>11736170.239999998</v>
      </c>
      <c r="H87" s="8">
        <f>(E87+F87)/C87*100</f>
        <v>50.16286701026493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972016.5</v>
      </c>
      <c r="D90" s="8">
        <v>66346.29</v>
      </c>
      <c r="E90" s="8">
        <v>491316.3</v>
      </c>
      <c r="F90" s="8">
        <v>0</v>
      </c>
      <c r="G90" s="8">
        <f>C90-E90-F90</f>
        <v>480700.2</v>
      </c>
      <c r="H90" s="8">
        <f>(E90+F90)/C90*100</f>
        <v>50.546086409027005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24521064.24</v>
      </c>
      <c r="D93" s="8">
        <f>+D87+D90+D91</f>
        <v>2038633.38</v>
      </c>
      <c r="E93" s="8">
        <f>+E87+E90+E91</f>
        <v>9453083.530000001</v>
      </c>
      <c r="F93" s="8">
        <f>+F87+F90+F91</f>
        <v>2851110.2699999996</v>
      </c>
      <c r="G93" s="8">
        <f>C93-E93-F93</f>
        <v>12216870.439999998</v>
      </c>
      <c r="H93" s="8">
        <f>(E93+F93)/C93*100</f>
        <v>50.178057850885516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425964.4600000046</v>
      </c>
      <c r="D96" s="8">
        <f>+D14-D93</f>
        <v>-369213.48999999976</v>
      </c>
      <c r="E96" s="8">
        <f>+E14-E93</f>
        <v>159865.34999999963</v>
      </c>
      <c r="F96" s="8">
        <f>+F14-F93</f>
        <v>-2851110.2699999996</v>
      </c>
      <c r="G96" s="8">
        <f>C96-E96-F96</f>
        <v>3117209.3800000045</v>
      </c>
      <c r="H96" s="8">
        <f>(E96+F96)/C96*100</f>
        <v>-631.8003431553822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5460741.9</v>
      </c>
      <c r="D98" s="11">
        <v>0</v>
      </c>
      <c r="E98" s="8">
        <v>5460741.9</v>
      </c>
      <c r="F98" s="11">
        <v>0</v>
      </c>
      <c r="G98" s="11">
        <f>C98-E98-F98</f>
        <v>0</v>
      </c>
      <c r="H98" s="11">
        <f>(E98+F98)/C98*100</f>
        <v>100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5886706.360000005</v>
      </c>
      <c r="D100" s="11">
        <f>+D98+D96</f>
        <v>-369213.48999999976</v>
      </c>
      <c r="E100" s="8">
        <f>+E98+E96</f>
        <v>5620607.25</v>
      </c>
      <c r="F100" s="11">
        <f>+F98+F96</f>
        <v>-2851110.2699999996</v>
      </c>
      <c r="G100" s="11">
        <f>C100-E100-F100</f>
        <v>3117209.3800000045</v>
      </c>
      <c r="H100" s="11">
        <f>(E100+F100)/C100*100</f>
        <v>47.0466303333669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MARCH, 2022&amp;RPage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2022-04-14T19:15:05Z</cp:lastPrinted>
  <dcterms:created xsi:type="dcterms:W3CDTF">2022-04-14T19:14:25Z</dcterms:created>
  <dcterms:modified xsi:type="dcterms:W3CDTF">2022-04-14T19:16:36Z</dcterms:modified>
  <cp:category/>
  <cp:version/>
  <cp:contentType/>
  <cp:contentStatus/>
</cp:coreProperties>
</file>