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8625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<sst xmlns="http://schemas.openxmlformats.org/spreadsheetml/2006/main" count="187" uniqueCount="78">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</sst>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88">
      <selection activeCell="H101" sqref="A1:H10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10429834</v>
      </c>
      <c r="D5" s="8">
        <v>791492.53</v>
      </c>
      <c r="E5" s="8">
        <v>8773700.56</v>
      </c>
      <c r="F5" s="8">
        <v>0</v>
      </c>
      <c r="G5" s="8">
        <f>C5-E5-F5</f>
        <v>1656133.4399999995</v>
      </c>
      <c r="H5" s="8">
        <f>(E5+F5)/C5*100</f>
        <v>84.12119080706366</v>
      </c>
      <c r="I5" s="1"/>
    </row>
    <row r="6" spans="1:9" ht="9.75" customHeight="1">
      <c r="A6" s="6" t="s">
        <v>14</v>
      </c>
      <c r="B6" s="7" t="s">
        <v>15</v>
      </c>
      <c r="C6" s="8">
        <v>9527423.03</v>
      </c>
      <c r="D6" s="8">
        <v>748449.58</v>
      </c>
      <c r="E6" s="8">
        <v>4135540.67</v>
      </c>
      <c r="F6" s="8">
        <v>0</v>
      </c>
      <c r="G6" s="8">
        <f>C6-E6-F6</f>
        <v>5391882.359999999</v>
      </c>
      <c r="H6" s="8">
        <f>(E6+F6)/C6*100</f>
        <v>43.406707742250845</v>
      </c>
      <c r="I6" s="1"/>
    </row>
    <row r="7" spans="1:9" ht="9.75" customHeight="1">
      <c r="A7" s="6" t="s">
        <v>16</v>
      </c>
      <c r="B7" s="7" t="s">
        <v>17</v>
      </c>
      <c r="C7" s="8">
        <v>2898090</v>
      </c>
      <c r="D7" s="8">
        <v>218255.01</v>
      </c>
      <c r="E7" s="8">
        <v>2733625.76</v>
      </c>
      <c r="F7" s="8">
        <v>0</v>
      </c>
      <c r="G7" s="8">
        <f>C7-E7-F7</f>
        <v>164464.24000000022</v>
      </c>
      <c r="H7" s="8">
        <f>(E7+F7)/C7*100</f>
        <v>94.3250816917349</v>
      </c>
      <c r="I7" s="1"/>
    </row>
    <row r="8" spans="1:9" ht="9.75" customHeight="1">
      <c r="A8" s="6" t="s">
        <v>18</v>
      </c>
      <c r="B8" s="7" t="s">
        <v>19</v>
      </c>
      <c r="C8" s="8">
        <v>686852</v>
      </c>
      <c r="D8" s="8">
        <v>23126.41</v>
      </c>
      <c r="E8" s="8">
        <v>615726.52</v>
      </c>
      <c r="F8" s="8">
        <v>0</v>
      </c>
      <c r="G8" s="8">
        <f>C8-E8-F8</f>
        <v>71125.47999999998</v>
      </c>
      <c r="H8" s="8">
        <f>(E8+F8)/C8*100</f>
        <v>89.64471530984841</v>
      </c>
      <c r="I8" s="1"/>
    </row>
    <row r="9" spans="1:9" ht="9.75" customHeight="1">
      <c r="A9" s="6" t="s">
        <v>20</v>
      </c>
      <c r="B9" s="7" t="s">
        <v>21</v>
      </c>
      <c r="C9" s="8">
        <v>35012</v>
      </c>
      <c r="D9" s="8">
        <v>-32.39</v>
      </c>
      <c r="E9" s="8">
        <v>94591.9</v>
      </c>
      <c r="F9" s="8">
        <v>0</v>
      </c>
      <c r="G9" s="8">
        <f>C9-E9-F9</f>
        <v>-59579.899999999994</v>
      </c>
      <c r="H9" s="8">
        <f>(E9+F9)/C9*100</f>
        <v>270.1699417342625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969258.5</v>
      </c>
      <c r="D12" s="8">
        <v>133143.47</v>
      </c>
      <c r="E12" s="8">
        <v>841686.31</v>
      </c>
      <c r="F12" s="8">
        <v>0</v>
      </c>
      <c r="G12" s="8">
        <f>C12-E12-F12</f>
        <v>127572.18999999994</v>
      </c>
      <c r="H12" s="8">
        <f>(E12+F12)/C12*100</f>
        <v>86.83816649531575</v>
      </c>
      <c r="I12" s="1"/>
    </row>
    <row r="13" spans="1:9" ht="9.75" customHeight="1">
      <c r="A13" s="6" t="s">
        <v>25</v>
      </c>
      <c r="B13" s="7" t="s">
        <v>26</v>
      </c>
      <c r="C13" s="8">
        <v>647368.97</v>
      </c>
      <c r="D13" s="8">
        <v>5440.8</v>
      </c>
      <c r="E13" s="8">
        <v>70280.4</v>
      </c>
      <c r="F13" s="8">
        <v>0</v>
      </c>
      <c r="G13" s="8">
        <f>C13-E13-F13</f>
        <v>577088.57</v>
      </c>
      <c r="H13" s="8">
        <f>(E13+F13)/C13*100</f>
        <v>10.856312745419354</v>
      </c>
      <c r="I13" s="1"/>
    </row>
    <row r="14" spans="1:9" ht="9.75" customHeight="1">
      <c r="A14" s="9" t="s">
        <v>27</v>
      </c>
      <c r="B14" s="9"/>
      <c r="C14" s="8">
        <f>+SUM(C5:C13)</f>
        <v>25193838.5</v>
      </c>
      <c r="D14" s="8">
        <f>+SUM(D5:D13)</f>
        <v>1919875.41</v>
      </c>
      <c r="E14" s="8">
        <f>+SUM(E5:E13)</f>
        <v>17265152.119999997</v>
      </c>
      <c r="F14" s="8">
        <f>+SUM(F5:F13)</f>
        <v>0</v>
      </c>
      <c r="G14" s="8">
        <f>C14-E14-F14</f>
        <v>7928686.380000003</v>
      </c>
      <c r="H14" s="8">
        <f>(E14+F14)/C14*100</f>
        <v>68.52926408970987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7090308.39</v>
      </c>
      <c r="D17" s="8">
        <v>511336.25</v>
      </c>
      <c r="E17" s="8">
        <v>4860456.27</v>
      </c>
      <c r="F17" s="8">
        <v>0</v>
      </c>
      <c r="G17" s="8">
        <f aca="true" t="shared" si="0" ref="G17:G24">C17-E17-F17</f>
        <v>2229852.12</v>
      </c>
      <c r="H17" s="8">
        <f aca="true" t="shared" si="1" ref="H17:H22">(E17+F17)/C17*100</f>
        <v>68.55070333548636</v>
      </c>
      <c r="I17" s="1"/>
    </row>
    <row r="18" spans="1:9" ht="9.75" customHeight="1">
      <c r="A18" s="6" t="s">
        <v>33</v>
      </c>
      <c r="B18" s="7" t="s">
        <v>34</v>
      </c>
      <c r="C18" s="8">
        <v>2495570.36</v>
      </c>
      <c r="D18" s="8">
        <v>177844.02</v>
      </c>
      <c r="E18" s="8">
        <v>1722421.88</v>
      </c>
      <c r="F18" s="8">
        <v>0</v>
      </c>
      <c r="G18" s="8">
        <f t="shared" si="0"/>
        <v>773148.48</v>
      </c>
      <c r="H18" s="8">
        <f t="shared" si="1"/>
        <v>69.01916722556362</v>
      </c>
      <c r="I18" s="1"/>
    </row>
    <row r="19" spans="1:9" ht="9.75" customHeight="1">
      <c r="A19" s="6" t="s">
        <v>35</v>
      </c>
      <c r="B19" s="7" t="s">
        <v>36</v>
      </c>
      <c r="C19" s="8">
        <v>457070</v>
      </c>
      <c r="D19" s="8">
        <v>58367.24</v>
      </c>
      <c r="E19" s="8">
        <v>167422.7</v>
      </c>
      <c r="F19" s="8">
        <v>7164</v>
      </c>
      <c r="G19" s="8">
        <f t="shared" si="0"/>
        <v>282483.3</v>
      </c>
      <c r="H19" s="8">
        <f t="shared" si="1"/>
        <v>38.19692826044151</v>
      </c>
      <c r="I19" s="1"/>
    </row>
    <row r="20" spans="1:9" ht="9.75" customHeight="1">
      <c r="A20" s="6" t="s">
        <v>37</v>
      </c>
      <c r="B20" s="7" t="s">
        <v>38</v>
      </c>
      <c r="C20" s="8">
        <v>1174243.6</v>
      </c>
      <c r="D20" s="8">
        <v>15502.04</v>
      </c>
      <c r="E20" s="8">
        <v>561449.52</v>
      </c>
      <c r="F20" s="8">
        <v>464303.96</v>
      </c>
      <c r="G20" s="8">
        <f t="shared" si="0"/>
        <v>148490.12000000005</v>
      </c>
      <c r="H20" s="8">
        <f t="shared" si="1"/>
        <v>87.3544024425596</v>
      </c>
      <c r="I20" s="1"/>
    </row>
    <row r="21" spans="1:9" ht="9.75" customHeight="1">
      <c r="A21" s="6" t="s">
        <v>39</v>
      </c>
      <c r="B21" s="7" t="s">
        <v>40</v>
      </c>
      <c r="C21" s="8">
        <v>5621</v>
      </c>
      <c r="D21" s="8">
        <v>0</v>
      </c>
      <c r="E21" s="8">
        <v>5621</v>
      </c>
      <c r="F21" s="8">
        <v>0</v>
      </c>
      <c r="G21" s="8">
        <f t="shared" si="0"/>
        <v>0</v>
      </c>
      <c r="H21" s="8">
        <f t="shared" si="1"/>
        <v>100</v>
      </c>
      <c r="I21" s="1"/>
    </row>
    <row r="22" spans="1:9" ht="9.75" customHeight="1">
      <c r="A22" s="6" t="s">
        <v>41</v>
      </c>
      <c r="B22" s="7" t="s">
        <v>42</v>
      </c>
      <c r="C22" s="8">
        <v>28200</v>
      </c>
      <c r="D22" s="8">
        <v>1379.1</v>
      </c>
      <c r="E22" s="8">
        <v>21379.11</v>
      </c>
      <c r="F22" s="8">
        <v>4236.37</v>
      </c>
      <c r="G22" s="8">
        <f t="shared" si="0"/>
        <v>2584.5199999999995</v>
      </c>
      <c r="H22" s="8">
        <f t="shared" si="1"/>
        <v>90.83503546099291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11251013.35</v>
      </c>
      <c r="D24" s="8">
        <f>+SUM(D17:D23)</f>
        <v>764428.65</v>
      </c>
      <c r="E24" s="8">
        <f>+SUM(E17:E23)</f>
        <v>7338750.4799999995</v>
      </c>
      <c r="F24" s="8">
        <f>+SUM(F17:F23)</f>
        <v>475704.33</v>
      </c>
      <c r="G24" s="8">
        <f t="shared" si="0"/>
        <v>3436558.54</v>
      </c>
      <c r="H24" s="8">
        <f>(E24+F24)/C24*100</f>
        <v>69.45556428479395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1417535.8</v>
      </c>
      <c r="D26" s="8">
        <v>129807.93</v>
      </c>
      <c r="E26" s="8">
        <v>1077553.12</v>
      </c>
      <c r="F26" s="8">
        <v>0</v>
      </c>
      <c r="G26" s="8">
        <f aca="true" t="shared" si="2" ref="G26:G33">C26-E26-F26</f>
        <v>339982.67999999993</v>
      </c>
      <c r="H26" s="8">
        <f>(E26+F26)/C26*100</f>
        <v>76.01593695199797</v>
      </c>
      <c r="I26" s="1"/>
    </row>
    <row r="27" spans="1:9" ht="9.75" customHeight="1">
      <c r="A27" s="6" t="s">
        <v>49</v>
      </c>
      <c r="B27" s="7" t="s">
        <v>34</v>
      </c>
      <c r="C27" s="8">
        <v>505928.42</v>
      </c>
      <c r="D27" s="8">
        <v>45100.81</v>
      </c>
      <c r="E27" s="8">
        <v>408537.52</v>
      </c>
      <c r="F27" s="8">
        <v>0</v>
      </c>
      <c r="G27" s="8">
        <f t="shared" si="2"/>
        <v>97390.89999999997</v>
      </c>
      <c r="H27" s="8">
        <f>(E27+F27)/C27*100</f>
        <v>80.75006341806218</v>
      </c>
      <c r="I27" s="1"/>
    </row>
    <row r="28" spans="1:9" ht="9.75" customHeight="1">
      <c r="A28" s="6" t="s">
        <v>50</v>
      </c>
      <c r="B28" s="7" t="s">
        <v>36</v>
      </c>
      <c r="C28" s="8">
        <v>468553.87</v>
      </c>
      <c r="D28" s="8">
        <v>40902.81</v>
      </c>
      <c r="E28" s="8">
        <v>212530.42</v>
      </c>
      <c r="F28" s="8">
        <v>32225</v>
      </c>
      <c r="G28" s="8">
        <f t="shared" si="2"/>
        <v>223798.44999999998</v>
      </c>
      <c r="H28" s="8">
        <f>(E28+F28)/C28*100</f>
        <v>52.23634584428895</v>
      </c>
      <c r="I28" s="1"/>
    </row>
    <row r="29" spans="1:9" ht="9.75" customHeight="1">
      <c r="A29" s="6" t="s">
        <v>51</v>
      </c>
      <c r="B29" s="7" t="s">
        <v>38</v>
      </c>
      <c r="C29" s="8">
        <v>217289</v>
      </c>
      <c r="D29" s="8">
        <v>14751.88</v>
      </c>
      <c r="E29" s="8">
        <v>152845.28</v>
      </c>
      <c r="F29" s="8">
        <v>15594.22</v>
      </c>
      <c r="G29" s="8">
        <f t="shared" si="2"/>
        <v>48849.5</v>
      </c>
      <c r="H29" s="8">
        <f>(E29+F29)/C29*100</f>
        <v>77.51865027682027</v>
      </c>
      <c r="I29" s="1"/>
    </row>
    <row r="30" spans="1:9" ht="9.75" customHeight="1">
      <c r="A30" s="6" t="s">
        <v>52</v>
      </c>
      <c r="B30" s="7" t="s">
        <v>40</v>
      </c>
      <c r="C30" s="8">
        <v>0</v>
      </c>
      <c r="D30" s="8">
        <v>-10000</v>
      </c>
      <c r="E30" s="8">
        <v>0</v>
      </c>
      <c r="F30" s="8">
        <v>0</v>
      </c>
      <c r="G30" s="8">
        <f t="shared" si="2"/>
        <v>0</v>
      </c>
      <c r="H30" s="8">
        <v>0</v>
      </c>
      <c r="I30" s="1"/>
    </row>
    <row r="31" spans="1:9" ht="9.75" customHeight="1">
      <c r="A31" s="6" t="s">
        <v>53</v>
      </c>
      <c r="B31" s="7" t="s">
        <v>42</v>
      </c>
      <c r="C31" s="8">
        <v>61656</v>
      </c>
      <c r="D31" s="8">
        <v>8084.1</v>
      </c>
      <c r="E31" s="8">
        <v>74127.33</v>
      </c>
      <c r="F31" s="8">
        <v>675</v>
      </c>
      <c r="G31" s="8">
        <f t="shared" si="2"/>
        <v>-13146.330000000002</v>
      </c>
      <c r="H31" s="8">
        <f>(E31+F31)/C31*100</f>
        <v>121.32206111327366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725</v>
      </c>
      <c r="F32" s="8">
        <v>0</v>
      </c>
      <c r="G32" s="8">
        <f t="shared" si="2"/>
        <v>-725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2670963.09</v>
      </c>
      <c r="D33" s="8">
        <f>+SUM(D26:D32)</f>
        <v>228647.53</v>
      </c>
      <c r="E33" s="8">
        <f>+SUM(E26:E32)</f>
        <v>1926318.6700000002</v>
      </c>
      <c r="F33" s="8">
        <f>+SUM(F26:F32)</f>
        <v>48494.22</v>
      </c>
      <c r="G33" s="8">
        <f t="shared" si="2"/>
        <v>696150.1999999997</v>
      </c>
      <c r="H33" s="8">
        <f>(E33+F33)/C33*100</f>
        <v>73.93636016138284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453016</v>
      </c>
      <c r="D35" s="8">
        <v>37333.81</v>
      </c>
      <c r="E35" s="8">
        <v>323410.73</v>
      </c>
      <c r="F35" s="8">
        <v>0</v>
      </c>
      <c r="G35" s="8">
        <f aca="true" t="shared" si="3" ref="G35:G42">C35-E35-F35</f>
        <v>129605.27000000002</v>
      </c>
      <c r="H35" s="8">
        <f aca="true" t="shared" si="4" ref="H35:H40">(E35+F35)/C35*100</f>
        <v>71.39057560880852</v>
      </c>
      <c r="I35" s="1"/>
    </row>
    <row r="36" spans="1:9" ht="9.75" customHeight="1">
      <c r="A36" s="6" t="s">
        <v>33</v>
      </c>
      <c r="B36" s="7" t="s">
        <v>34</v>
      </c>
      <c r="C36" s="8">
        <v>218692.26</v>
      </c>
      <c r="D36" s="8">
        <v>17152.88</v>
      </c>
      <c r="E36" s="8">
        <v>154327.38</v>
      </c>
      <c r="F36" s="8">
        <v>0</v>
      </c>
      <c r="G36" s="8">
        <f t="shared" si="3"/>
        <v>64364.880000000005</v>
      </c>
      <c r="H36" s="8">
        <f t="shared" si="4"/>
        <v>70.5682862301574</v>
      </c>
      <c r="I36" s="1"/>
    </row>
    <row r="37" spans="1:9" ht="9.75" customHeight="1">
      <c r="A37" s="6" t="s">
        <v>35</v>
      </c>
      <c r="B37" s="7" t="s">
        <v>36</v>
      </c>
      <c r="C37" s="8">
        <v>565813</v>
      </c>
      <c r="D37" s="8">
        <v>43091.09</v>
      </c>
      <c r="E37" s="8">
        <v>443072.81</v>
      </c>
      <c r="F37" s="8">
        <v>1596.14</v>
      </c>
      <c r="G37" s="8">
        <f t="shared" si="3"/>
        <v>121144.05</v>
      </c>
      <c r="H37" s="8">
        <f t="shared" si="4"/>
        <v>78.58938377167016</v>
      </c>
      <c r="I37" s="1"/>
    </row>
    <row r="38" spans="1:9" ht="9.75" customHeight="1">
      <c r="A38" s="6" t="s">
        <v>37</v>
      </c>
      <c r="B38" s="7" t="s">
        <v>38</v>
      </c>
      <c r="C38" s="8">
        <v>156371.6</v>
      </c>
      <c r="D38" s="8">
        <v>17176.62</v>
      </c>
      <c r="E38" s="8">
        <v>102818.42</v>
      </c>
      <c r="F38" s="8">
        <v>7701.24</v>
      </c>
      <c r="G38" s="8">
        <f t="shared" si="3"/>
        <v>45851.94000000001</v>
      </c>
      <c r="H38" s="8">
        <f t="shared" si="4"/>
        <v>70.67757828147822</v>
      </c>
      <c r="I38" s="1"/>
    </row>
    <row r="39" spans="1:9" ht="9.75" customHeight="1">
      <c r="A39" s="6" t="s">
        <v>39</v>
      </c>
      <c r="B39" s="7" t="s">
        <v>40</v>
      </c>
      <c r="C39" s="8">
        <v>12000</v>
      </c>
      <c r="D39" s="8">
        <v>10000</v>
      </c>
      <c r="E39" s="8">
        <v>10000</v>
      </c>
      <c r="F39" s="8">
        <v>0</v>
      </c>
      <c r="G39" s="8">
        <f t="shared" si="3"/>
        <v>2000</v>
      </c>
      <c r="H39" s="8">
        <f t="shared" si="4"/>
        <v>83.33333333333334</v>
      </c>
      <c r="I39" s="1"/>
    </row>
    <row r="40" spans="1:9" ht="9.75" customHeight="1">
      <c r="A40" s="6" t="s">
        <v>41</v>
      </c>
      <c r="B40" s="7" t="s">
        <v>42</v>
      </c>
      <c r="C40" s="8">
        <v>274050</v>
      </c>
      <c r="D40" s="8">
        <v>15331.05</v>
      </c>
      <c r="E40" s="8">
        <v>241928.01</v>
      </c>
      <c r="F40" s="8">
        <v>7840.32</v>
      </c>
      <c r="G40" s="8">
        <f t="shared" si="3"/>
        <v>24281.66999999999</v>
      </c>
      <c r="H40" s="8">
        <f t="shared" si="4"/>
        <v>91.13969348659005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3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1679942.86</v>
      </c>
      <c r="D42" s="8">
        <f>+SUM(D35:D41)</f>
        <v>140085.44999999998</v>
      </c>
      <c r="E42" s="8">
        <f>+SUM(E35:E41)</f>
        <v>1275557.35</v>
      </c>
      <c r="F42" s="8">
        <f>+SUM(F35:F41)</f>
        <v>17137.699999999997</v>
      </c>
      <c r="G42" s="8">
        <f t="shared" si="3"/>
        <v>387247.81</v>
      </c>
      <c r="H42" s="8">
        <f>(E42+F42)/C42*100</f>
        <v>76.94875110216546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618535</v>
      </c>
      <c r="D44" s="8">
        <v>44543.77</v>
      </c>
      <c r="E44" s="8">
        <v>530882.26</v>
      </c>
      <c r="F44" s="8">
        <v>0</v>
      </c>
      <c r="G44" s="8">
        <f aca="true" t="shared" si="5" ref="G44:G51">C44-E44-F44</f>
        <v>87652.73999999999</v>
      </c>
      <c r="H44" s="8">
        <f aca="true" t="shared" si="6" ref="H44:H51">(E44+F44)/C44*100</f>
        <v>85.82897653326005</v>
      </c>
      <c r="I44" s="1"/>
    </row>
    <row r="45" spans="1:9" ht="9.75" customHeight="1">
      <c r="A45" s="6" t="s">
        <v>33</v>
      </c>
      <c r="B45" s="7" t="s">
        <v>34</v>
      </c>
      <c r="C45" s="8">
        <v>349818.44</v>
      </c>
      <c r="D45" s="8">
        <v>27277.6</v>
      </c>
      <c r="E45" s="8">
        <v>286228.05</v>
      </c>
      <c r="F45" s="8">
        <v>0</v>
      </c>
      <c r="G45" s="8">
        <f t="shared" si="5"/>
        <v>63590.390000000014</v>
      </c>
      <c r="H45" s="8">
        <f t="shared" si="6"/>
        <v>81.8218873767775</v>
      </c>
      <c r="I45" s="1"/>
    </row>
    <row r="46" spans="1:9" ht="9.75" customHeight="1">
      <c r="A46" s="6" t="s">
        <v>35</v>
      </c>
      <c r="B46" s="7" t="s">
        <v>36</v>
      </c>
      <c r="C46" s="8">
        <v>95635</v>
      </c>
      <c r="D46" s="8">
        <v>7555.2</v>
      </c>
      <c r="E46" s="8">
        <v>56516.36</v>
      </c>
      <c r="F46" s="8">
        <v>630</v>
      </c>
      <c r="G46" s="8">
        <f t="shared" si="5"/>
        <v>38488.64</v>
      </c>
      <c r="H46" s="8">
        <f t="shared" si="6"/>
        <v>59.754650494065984</v>
      </c>
      <c r="I46" s="1"/>
    </row>
    <row r="47" spans="1:9" ht="9.75" customHeight="1">
      <c r="A47" s="6" t="s">
        <v>37</v>
      </c>
      <c r="B47" s="7" t="s">
        <v>38</v>
      </c>
      <c r="C47" s="8">
        <v>579457.5</v>
      </c>
      <c r="D47" s="8">
        <v>7138.47</v>
      </c>
      <c r="E47" s="8">
        <v>505858.26</v>
      </c>
      <c r="F47" s="8">
        <v>4296.56</v>
      </c>
      <c r="G47" s="8">
        <f t="shared" si="5"/>
        <v>69302.68</v>
      </c>
      <c r="H47" s="8">
        <f t="shared" si="6"/>
        <v>88.04007541536696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5"/>
        <v>30000</v>
      </c>
      <c r="H48" s="8">
        <f t="shared" si="6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69.84</v>
      </c>
      <c r="F49" s="8">
        <v>0</v>
      </c>
      <c r="G49" s="8">
        <f t="shared" si="5"/>
        <v>730.16</v>
      </c>
      <c r="H49" s="8">
        <f t="shared" si="6"/>
        <v>8.73</v>
      </c>
      <c r="I49" s="1"/>
    </row>
    <row r="50" spans="1:9" ht="9.75" customHeight="1">
      <c r="A50" s="6" t="s">
        <v>43</v>
      </c>
      <c r="B50" s="7" t="s">
        <v>44</v>
      </c>
      <c r="C50" s="8">
        <v>70096.34</v>
      </c>
      <c r="D50" s="8">
        <v>5095.97</v>
      </c>
      <c r="E50" s="8">
        <v>54909.28</v>
      </c>
      <c r="F50" s="8">
        <v>0</v>
      </c>
      <c r="G50" s="8">
        <f t="shared" si="5"/>
        <v>15187.059999999998</v>
      </c>
      <c r="H50" s="8">
        <f t="shared" si="6"/>
        <v>78.33401858071335</v>
      </c>
      <c r="I50" s="1"/>
    </row>
    <row r="51" spans="1:9" ht="9.75" customHeight="1">
      <c r="A51" s="9" t="s">
        <v>45</v>
      </c>
      <c r="B51" s="9"/>
      <c r="C51" s="8">
        <f>+SUM(C44:C50)</f>
        <v>1744342.28</v>
      </c>
      <c r="D51" s="8">
        <f>+SUM(D44:D50)</f>
        <v>91611.01</v>
      </c>
      <c r="E51" s="8">
        <f>+SUM(E44:E50)</f>
        <v>1434464.0500000003</v>
      </c>
      <c r="F51" s="8">
        <f>+SUM(F44:F50)</f>
        <v>4926.56</v>
      </c>
      <c r="G51" s="8">
        <f t="shared" si="5"/>
        <v>304951.66999999975</v>
      </c>
      <c r="H51" s="8">
        <f t="shared" si="6"/>
        <v>82.51767021321069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626253.1</v>
      </c>
      <c r="D57" s="8">
        <v>67314.23</v>
      </c>
      <c r="E57" s="8">
        <v>532477.95</v>
      </c>
      <c r="F57" s="8">
        <v>0</v>
      </c>
      <c r="G57" s="8">
        <f aca="true" t="shared" si="7" ref="G57:G64">C57-E57-F57</f>
        <v>93775.15000000002</v>
      </c>
      <c r="H57" s="8">
        <f aca="true" t="shared" si="8" ref="H57:H64">(E57+F57)/C57*100</f>
        <v>85.02599827449956</v>
      </c>
      <c r="I57" s="1"/>
    </row>
    <row r="58" spans="1:9" ht="9.75" customHeight="1">
      <c r="A58" s="6" t="s">
        <v>33</v>
      </c>
      <c r="B58" s="7" t="s">
        <v>34</v>
      </c>
      <c r="C58" s="8">
        <v>188005.24</v>
      </c>
      <c r="D58" s="8">
        <v>18572.69</v>
      </c>
      <c r="E58" s="8">
        <v>157141.22</v>
      </c>
      <c r="F58" s="8">
        <v>0</v>
      </c>
      <c r="G58" s="8">
        <f t="shared" si="7"/>
        <v>30864.01999999999</v>
      </c>
      <c r="H58" s="8">
        <f t="shared" si="8"/>
        <v>83.58342565345521</v>
      </c>
      <c r="I58" s="1"/>
    </row>
    <row r="59" spans="1:9" ht="9.75" customHeight="1">
      <c r="A59" s="6" t="s">
        <v>35</v>
      </c>
      <c r="B59" s="7" t="s">
        <v>36</v>
      </c>
      <c r="C59" s="8">
        <v>127784.22</v>
      </c>
      <c r="D59" s="8">
        <v>4273.16</v>
      </c>
      <c r="E59" s="8">
        <v>123098.96</v>
      </c>
      <c r="F59" s="8">
        <v>3500</v>
      </c>
      <c r="G59" s="8">
        <f t="shared" si="7"/>
        <v>1185.2599999999948</v>
      </c>
      <c r="H59" s="8">
        <f t="shared" si="8"/>
        <v>99.07245198194269</v>
      </c>
      <c r="I59" s="1"/>
    </row>
    <row r="60" spans="1:9" ht="9.75" customHeight="1">
      <c r="A60" s="6" t="s">
        <v>37</v>
      </c>
      <c r="B60" s="7" t="s">
        <v>38</v>
      </c>
      <c r="C60" s="8">
        <v>57563</v>
      </c>
      <c r="D60" s="8">
        <v>2875</v>
      </c>
      <c r="E60" s="8">
        <v>24735.59</v>
      </c>
      <c r="F60" s="8">
        <v>0</v>
      </c>
      <c r="G60" s="8">
        <f t="shared" si="7"/>
        <v>32827.41</v>
      </c>
      <c r="H60" s="8">
        <f t="shared" si="8"/>
        <v>42.971335753869674</v>
      </c>
      <c r="I60" s="1"/>
    </row>
    <row r="61" spans="1:9" ht="9.75" customHeight="1">
      <c r="A61" s="6" t="s">
        <v>39</v>
      </c>
      <c r="B61" s="7" t="s">
        <v>40</v>
      </c>
      <c r="C61" s="8">
        <v>5800</v>
      </c>
      <c r="D61" s="8">
        <v>0</v>
      </c>
      <c r="E61" s="8">
        <v>19485.46</v>
      </c>
      <c r="F61" s="8">
        <v>14460</v>
      </c>
      <c r="G61" s="8">
        <f t="shared" si="7"/>
        <v>-28145.46</v>
      </c>
      <c r="H61" s="8">
        <f t="shared" si="8"/>
        <v>585.2665517241379</v>
      </c>
      <c r="I61" s="1"/>
    </row>
    <row r="62" spans="1:9" ht="9.75" customHeight="1">
      <c r="A62" s="6" t="s">
        <v>41</v>
      </c>
      <c r="B62" s="7" t="s">
        <v>42</v>
      </c>
      <c r="C62" s="8">
        <v>40575</v>
      </c>
      <c r="D62" s="8">
        <v>10884.67</v>
      </c>
      <c r="E62" s="8">
        <v>43805.19</v>
      </c>
      <c r="F62" s="8">
        <v>351</v>
      </c>
      <c r="G62" s="8">
        <f t="shared" si="7"/>
        <v>-3581.1900000000023</v>
      </c>
      <c r="H62" s="8">
        <f t="shared" si="8"/>
        <v>108.82609981515712</v>
      </c>
      <c r="I62" s="1"/>
    </row>
    <row r="63" spans="1:9" ht="9.75" customHeight="1">
      <c r="A63" s="6" t="s">
        <v>43</v>
      </c>
      <c r="B63" s="7" t="s">
        <v>44</v>
      </c>
      <c r="C63" s="8">
        <v>553772.63</v>
      </c>
      <c r="D63" s="8">
        <v>282</v>
      </c>
      <c r="E63" s="8">
        <v>2729.16</v>
      </c>
      <c r="F63" s="8">
        <v>0</v>
      </c>
      <c r="G63" s="8">
        <f t="shared" si="7"/>
        <v>551043.47</v>
      </c>
      <c r="H63" s="8">
        <f t="shared" si="8"/>
        <v>0.4928304239232625</v>
      </c>
      <c r="I63" s="1"/>
    </row>
    <row r="64" spans="1:9" ht="9.75" customHeight="1">
      <c r="A64" s="9" t="s">
        <v>45</v>
      </c>
      <c r="B64" s="9"/>
      <c r="C64" s="8">
        <f>+SUM(C57:C63)</f>
        <v>1599753.19</v>
      </c>
      <c r="D64" s="8">
        <f>+SUM(D57:D63)</f>
        <v>104201.75</v>
      </c>
      <c r="E64" s="8">
        <f>+SUM(E57:E63)</f>
        <v>903473.5299999999</v>
      </c>
      <c r="F64" s="8">
        <f>+SUM(F57:F63)</f>
        <v>18311</v>
      </c>
      <c r="G64" s="8">
        <f t="shared" si="7"/>
        <v>677968.66</v>
      </c>
      <c r="H64" s="8">
        <f t="shared" si="8"/>
        <v>57.62042143513399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9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9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116100</v>
      </c>
      <c r="D68" s="8">
        <v>0</v>
      </c>
      <c r="E68" s="8">
        <v>39572.97</v>
      </c>
      <c r="F68" s="8">
        <v>10412.03</v>
      </c>
      <c r="G68" s="8">
        <f t="shared" si="9"/>
        <v>66115</v>
      </c>
      <c r="H68" s="8">
        <f>(E68+F68)/C68*100</f>
        <v>43.05340223944875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9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2914624.75</v>
      </c>
      <c r="D70" s="8">
        <v>471628.51</v>
      </c>
      <c r="E70" s="8">
        <v>1516127.96</v>
      </c>
      <c r="F70" s="8">
        <v>1288848.7</v>
      </c>
      <c r="G70" s="8">
        <f t="shared" si="9"/>
        <v>109648.09000000008</v>
      </c>
      <c r="H70" s="8">
        <f>(E70+F70)/C70*100</f>
        <v>96.23800319406469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9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9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3030724.75</v>
      </c>
      <c r="D73" s="8">
        <f>+SUM(D66:D72)</f>
        <v>471628.51</v>
      </c>
      <c r="E73" s="8">
        <f>+SUM(E66:E72)</f>
        <v>1555700.93</v>
      </c>
      <c r="F73" s="8">
        <f>+SUM(F66:F72)</f>
        <v>1299260.73</v>
      </c>
      <c r="G73" s="8">
        <f t="shared" si="9"/>
        <v>175763.09000000008</v>
      </c>
      <c r="H73" s="8">
        <f>(E73+F73)/C73*100</f>
        <v>94.20062511450438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889838.02</v>
      </c>
      <c r="D75" s="8">
        <v>4466.17</v>
      </c>
      <c r="E75" s="8">
        <v>749828.88</v>
      </c>
      <c r="F75" s="8">
        <v>0</v>
      </c>
      <c r="G75" s="8">
        <f>C75-E75-F75</f>
        <v>140009.14</v>
      </c>
      <c r="H75" s="8">
        <f>(E75+F75)/C75*100</f>
        <v>84.26577232561944</v>
      </c>
      <c r="I75" s="1"/>
    </row>
    <row r="76" spans="1:9" ht="9.75" customHeight="1">
      <c r="A76" s="9" t="s">
        <v>45</v>
      </c>
      <c r="B76" s="9"/>
      <c r="C76" s="8">
        <f>+SUM(C74:C75)</f>
        <v>889838.02</v>
      </c>
      <c r="D76" s="8">
        <f>+SUM(D74:D75)</f>
        <v>4466.17</v>
      </c>
      <c r="E76" s="8">
        <f>+SUM(E74:E75)</f>
        <v>749828.88</v>
      </c>
      <c r="F76" s="8">
        <f>+SUM(F74:F75)</f>
        <v>0</v>
      </c>
      <c r="G76" s="8">
        <f>C76-E76-F76</f>
        <v>140009.14</v>
      </c>
      <c r="H76" s="8">
        <f>(E76+F76)/C76*100</f>
        <v>84.26577232561944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452405</v>
      </c>
      <c r="D78" s="8">
        <v>26912.02</v>
      </c>
      <c r="E78" s="8">
        <v>292522.03</v>
      </c>
      <c r="F78" s="8">
        <v>0</v>
      </c>
      <c r="G78" s="8">
        <f aca="true" t="shared" si="10" ref="G78:G85">C78-E78-F78</f>
        <v>159882.96999999997</v>
      </c>
      <c r="H78" s="8">
        <f>(E78+F78)/C78*100</f>
        <v>64.65932737259756</v>
      </c>
      <c r="I78" s="1"/>
    </row>
    <row r="79" spans="1:9" ht="9.75" customHeight="1">
      <c r="A79" s="6" t="s">
        <v>33</v>
      </c>
      <c r="B79" s="7" t="s">
        <v>34</v>
      </c>
      <c r="C79" s="8">
        <v>153379.2</v>
      </c>
      <c r="D79" s="8">
        <v>10446.28</v>
      </c>
      <c r="E79" s="8">
        <v>109308.46</v>
      </c>
      <c r="F79" s="8">
        <v>0</v>
      </c>
      <c r="G79" s="8">
        <f t="shared" si="10"/>
        <v>44070.740000000005</v>
      </c>
      <c r="H79" s="8">
        <f>(E79+F79)/C79*100</f>
        <v>71.26680801568922</v>
      </c>
      <c r="I79" s="1"/>
    </row>
    <row r="80" spans="1:9" ht="9.75" customHeight="1">
      <c r="A80" s="6" t="s">
        <v>35</v>
      </c>
      <c r="B80" s="7" t="s">
        <v>36</v>
      </c>
      <c r="C80" s="8">
        <v>5939</v>
      </c>
      <c r="D80" s="8">
        <v>329.79</v>
      </c>
      <c r="E80" s="8">
        <v>2283.56</v>
      </c>
      <c r="F80" s="8">
        <v>0</v>
      </c>
      <c r="G80" s="8">
        <f t="shared" si="10"/>
        <v>3655.44</v>
      </c>
      <c r="H80" s="8">
        <f>(E80+F80)/C80*100</f>
        <v>38.45024414884661</v>
      </c>
      <c r="I80" s="1"/>
    </row>
    <row r="81" spans="1:9" ht="9.75" customHeight="1">
      <c r="A81" s="6" t="s">
        <v>37</v>
      </c>
      <c r="B81" s="7" t="s">
        <v>38</v>
      </c>
      <c r="C81" s="8">
        <v>250583</v>
      </c>
      <c r="D81" s="8">
        <v>1492.1</v>
      </c>
      <c r="E81" s="8">
        <v>215946.84</v>
      </c>
      <c r="F81" s="8">
        <v>6930.2</v>
      </c>
      <c r="G81" s="8">
        <f t="shared" si="10"/>
        <v>27705.960000000003</v>
      </c>
      <c r="H81" s="8">
        <f>(E81+F81)/C81*100</f>
        <v>88.94339999122047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0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63615</v>
      </c>
      <c r="D83" s="8">
        <v>262.14</v>
      </c>
      <c r="E83" s="8">
        <v>18531.97</v>
      </c>
      <c r="F83" s="8">
        <v>279.1</v>
      </c>
      <c r="G83" s="8">
        <f t="shared" si="10"/>
        <v>44803.93</v>
      </c>
      <c r="H83" s="8">
        <f>(E83+F83)/C83*100</f>
        <v>29.570179988996305</v>
      </c>
      <c r="I83" s="1"/>
    </row>
    <row r="84" spans="1:9" ht="9.75" customHeight="1">
      <c r="A84" s="6" t="s">
        <v>43</v>
      </c>
      <c r="B84" s="7" t="s">
        <v>44</v>
      </c>
      <c r="C84" s="8">
        <v>1320</v>
      </c>
      <c r="D84" s="8">
        <v>569.83</v>
      </c>
      <c r="E84" s="8">
        <v>3943.48</v>
      </c>
      <c r="F84" s="8">
        <v>0</v>
      </c>
      <c r="G84" s="8">
        <f t="shared" si="10"/>
        <v>-2623.48</v>
      </c>
      <c r="H84" s="8">
        <f>(E84+F84)/C84*100</f>
        <v>298.74848484848485</v>
      </c>
      <c r="I84" s="1"/>
    </row>
    <row r="85" spans="1:9" ht="9.75" customHeight="1">
      <c r="A85" s="9" t="s">
        <v>45</v>
      </c>
      <c r="B85" s="9"/>
      <c r="C85" s="8">
        <f>+SUM(C78:C84)</f>
        <v>927241.2</v>
      </c>
      <c r="D85" s="8">
        <f>+SUM(D78:D84)</f>
        <v>40012.16</v>
      </c>
      <c r="E85" s="8">
        <f>+SUM(E78:E84)</f>
        <v>642536.34</v>
      </c>
      <c r="F85" s="8">
        <f>+SUM(F78:F84)</f>
        <v>7209.3</v>
      </c>
      <c r="G85" s="8">
        <f t="shared" si="10"/>
        <v>277495.56</v>
      </c>
      <c r="H85" s="8">
        <f>(E85+F85)/C85*100</f>
        <v>70.0729907169785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23793818.74</v>
      </c>
      <c r="D87" s="8">
        <f>+D24+D33+D42+D51+D64+D73+D76+D85</f>
        <v>1845081.23</v>
      </c>
      <c r="E87" s="8">
        <f>+E24+E33+E42+E51+E64+E73+E76+E85</f>
        <v>15826630.23</v>
      </c>
      <c r="F87" s="8">
        <f>+F24+F33+F42+F51+F64+F73+F76+F85</f>
        <v>1871043.84</v>
      </c>
      <c r="G87" s="8">
        <f>C87-E87-F87</f>
        <v>6096144.669999998</v>
      </c>
      <c r="H87" s="8">
        <f>(E87+F87)/C87*100</f>
        <v>74.37929263640343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969258.5</v>
      </c>
      <c r="D90" s="8">
        <v>133143.47</v>
      </c>
      <c r="E90" s="8">
        <v>844444.31</v>
      </c>
      <c r="F90" s="8">
        <v>0</v>
      </c>
      <c r="G90" s="8">
        <f>C90-E90-F90</f>
        <v>124814.18999999994</v>
      </c>
      <c r="H90" s="8">
        <f>(E90+F90)/C90*100</f>
        <v>87.12271390965363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24763077.24</v>
      </c>
      <c r="D93" s="8">
        <f>+D87+D90+D91</f>
        <v>1978224.7</v>
      </c>
      <c r="E93" s="8">
        <f>+E87+E90+E91</f>
        <v>16671074.540000001</v>
      </c>
      <c r="F93" s="8">
        <f>+F87+F90+F91</f>
        <v>1871043.84</v>
      </c>
      <c r="G93" s="8">
        <f>C93-E93-F93</f>
        <v>6220958.859999998</v>
      </c>
      <c r="H93" s="8">
        <f>(E93+F93)/C93*100</f>
        <v>74.87808643607818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430761.26000000164</v>
      </c>
      <c r="D96" s="8">
        <f>+D14-D93</f>
        <v>-58349.29000000004</v>
      </c>
      <c r="E96" s="8">
        <f>+E14-E93</f>
        <v>594077.5799999963</v>
      </c>
      <c r="F96" s="8">
        <f>+F14-F93</f>
        <v>-1871043.84</v>
      </c>
      <c r="G96" s="8">
        <f>C96-E96-F96</f>
        <v>1707727.5200000054</v>
      </c>
      <c r="H96" s="8">
        <f>(E96+F96)/C96*100</f>
        <v>-296.444081345662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5460741.9</v>
      </c>
      <c r="D98" s="11">
        <v>0</v>
      </c>
      <c r="E98" s="8">
        <v>5460741.9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5891503.160000002</v>
      </c>
      <c r="D100" s="11">
        <f>+D98+D96</f>
        <v>-58349.29000000004</v>
      </c>
      <c r="E100" s="8">
        <f>+E98+E96</f>
        <v>6054819.479999997</v>
      </c>
      <c r="F100" s="11">
        <f>+F98+F96</f>
        <v>-1871043.84</v>
      </c>
      <c r="G100" s="11">
        <f>C100-E100-F100</f>
        <v>1707727.5200000054</v>
      </c>
      <c r="H100" s="11">
        <f>(E100+F100)/C100*100</f>
        <v>71.0137213946601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JULY, 2022&amp;RPage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2022-08-23T14:21:00Z</cp:lastPrinted>
  <dcterms:created xsi:type="dcterms:W3CDTF">2022-08-23T14:20:20Z</dcterms:created>
  <dcterms:modified xsi:type="dcterms:W3CDTF">2022-08-23T14:21:27Z</dcterms:modified>
  <cp:category/>
  <cp:version/>
  <cp:contentType/>
  <cp:contentStatus/>
</cp:coreProperties>
</file>