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brasell\AppData\Local\Microsoft\Windows\INetCache\Content.Outlook\P2651CRE\"/>
    </mc:Choice>
  </mc:AlternateContent>
  <bookViews>
    <workbookView xWindow="0" yWindow="0" windowWidth="28800" windowHeight="12435"/>
  </bookViews>
  <sheets>
    <sheet name="CERTIFIED" sheetId="4" r:id="rId1"/>
    <sheet name="SUPERVISOR" sheetId="20" r:id="rId2"/>
    <sheet name="TEAMS" sheetId="24" r:id="rId3"/>
  </sheets>
  <externalReferences>
    <externalReference r:id="rId4"/>
  </externalReferences>
  <definedNames>
    <definedName name="\H" localSheetId="1">SUPERVISOR!#REF!</definedName>
    <definedName name="\H" localSheetId="2">'[1]hourly rate'!#REF!</definedName>
    <definedName name="\H">'[1]hourly rate'!#REF!</definedName>
    <definedName name="\J" localSheetId="1">SUPERVISOR!#REF!</definedName>
    <definedName name="\J" localSheetId="2">'[1]hourly rate'!#REF!</definedName>
    <definedName name="\J">'[1]hourly rate'!#REF!</definedName>
    <definedName name="AMOUNTS" localSheetId="1">SUPERVISOR!#REF!</definedName>
    <definedName name="AMOUNTS">#REF!</definedName>
    <definedName name="_xlnm.Print_Area" localSheetId="0">CERTIFIED!$A$1:$R$43</definedName>
    <definedName name="_xlnm.Print_Area" localSheetId="1">SUPERVISOR!$A$1:$T$25</definedName>
    <definedName name="_xlnm.Print_Area" localSheetId="2">TEAMS!$A$1:$U$33</definedName>
    <definedName name="Print_Area_MI" localSheetId="1">SUPERVISOR!$X$1:$AO$5</definedName>
    <definedName name="_xlnm.Print_Titles" localSheetId="1">SUPERVISOR!$W:$W</definedName>
    <definedName name="RAISE" localSheetId="1">SUPERVISOR!$X$1:$AO$5</definedName>
    <definedName name="RAISE">#REF!</definedName>
    <definedName name="salcodes" localSheetId="1">SUPERVISOR!$W$1:$AO$5</definedName>
    <definedName name="salcodes">#REF!</definedName>
    <definedName name="SCH" localSheetId="1">SUPERVISOR!#REF!</definedName>
    <definedName name="SCH" localSheetId="2">'[1]hourly rate'!#REF!</definedName>
    <definedName name="SCH">'[1]hourly rate'!#REF!</definedName>
    <definedName name="supsch00" localSheetId="1">SUPERVISOR!$X$1:$AO$5</definedName>
    <definedName name="supsch00">#REF!</definedName>
    <definedName name="TEAMS">'[1]hourly rate'!#REF!</definedName>
  </definedNames>
  <calcPr calcId="152511"/>
</workbook>
</file>

<file path=xl/calcChain.xml><?xml version="1.0" encoding="utf-8"?>
<calcChain xmlns="http://schemas.openxmlformats.org/spreadsheetml/2006/main">
  <c r="D8" i="24" l="1"/>
  <c r="E8" i="24"/>
  <c r="F8" i="24"/>
  <c r="G8" i="24"/>
  <c r="H8" i="24"/>
  <c r="I8" i="24"/>
  <c r="J8" i="24"/>
  <c r="K8" i="24"/>
  <c r="L8" i="24"/>
  <c r="M8" i="24"/>
  <c r="N8" i="24"/>
  <c r="O8" i="24"/>
  <c r="P8" i="24"/>
  <c r="Q8" i="24"/>
  <c r="R8" i="24"/>
  <c r="S8" i="24"/>
  <c r="T8" i="24"/>
  <c r="U8" i="24"/>
  <c r="D9" i="24"/>
  <c r="E9" i="24"/>
  <c r="F9" i="24"/>
  <c r="G9" i="24"/>
  <c r="H9" i="24"/>
  <c r="I9" i="24"/>
  <c r="J9" i="24"/>
  <c r="K9" i="24"/>
  <c r="L9" i="24"/>
  <c r="M9" i="24"/>
  <c r="N9" i="24"/>
  <c r="O9" i="24"/>
  <c r="P9" i="24"/>
  <c r="Q9" i="24"/>
  <c r="R9" i="24"/>
  <c r="S9" i="24"/>
  <c r="T9" i="24"/>
  <c r="U9" i="24"/>
  <c r="D10" i="24"/>
  <c r="E10" i="24"/>
  <c r="F10" i="24"/>
  <c r="G10" i="24"/>
  <c r="H10" i="24"/>
  <c r="I10" i="24"/>
  <c r="J10" i="24"/>
  <c r="K10" i="24"/>
  <c r="L10" i="24"/>
  <c r="M10" i="24"/>
  <c r="N10" i="24"/>
  <c r="O10" i="24"/>
  <c r="P10" i="24"/>
  <c r="Q10" i="24"/>
  <c r="R10" i="24"/>
  <c r="S10" i="24"/>
  <c r="T10" i="24"/>
  <c r="U10" i="24"/>
  <c r="E7" i="24"/>
  <c r="F7" i="24"/>
  <c r="G7" i="24"/>
  <c r="H7" i="24"/>
  <c r="I7" i="24"/>
  <c r="J7" i="24"/>
  <c r="K7" i="24"/>
  <c r="L7" i="24"/>
  <c r="M7" i="24"/>
  <c r="N7" i="24"/>
  <c r="O7" i="24"/>
  <c r="P7" i="24"/>
  <c r="Q7" i="24"/>
  <c r="R7" i="24"/>
  <c r="S7" i="24"/>
  <c r="T7" i="24"/>
  <c r="U7" i="24"/>
  <c r="D7" i="24"/>
  <c r="G8" i="20"/>
  <c r="G9" i="20"/>
  <c r="H9" i="20"/>
  <c r="I9" i="20"/>
  <c r="J9" i="20"/>
  <c r="K9" i="20"/>
  <c r="L9" i="20"/>
  <c r="M9" i="20"/>
  <c r="N9" i="20"/>
  <c r="O9" i="20"/>
  <c r="P9" i="20"/>
  <c r="Q9" i="20"/>
  <c r="R9" i="20"/>
  <c r="S9" i="20"/>
  <c r="T9" i="20"/>
  <c r="G10" i="20"/>
  <c r="H10" i="20"/>
  <c r="I10" i="20"/>
  <c r="J10" i="20"/>
  <c r="K10" i="20"/>
  <c r="L10" i="20"/>
  <c r="M10" i="20"/>
  <c r="N10" i="20"/>
  <c r="O10" i="20"/>
  <c r="P10" i="20"/>
  <c r="Q10" i="20"/>
  <c r="R10" i="20"/>
  <c r="S10" i="20"/>
  <c r="T10" i="20"/>
  <c r="H8" i="20"/>
  <c r="I8" i="20"/>
  <c r="J8" i="20"/>
  <c r="K8" i="20"/>
  <c r="L8" i="20"/>
  <c r="M8" i="20"/>
  <c r="N8" i="20"/>
  <c r="O8" i="20"/>
  <c r="P8" i="20"/>
  <c r="Q8" i="20"/>
  <c r="R8" i="20"/>
  <c r="S8" i="20"/>
  <c r="T8" i="20"/>
  <c r="Q43" i="4" l="1"/>
  <c r="P43" i="4"/>
  <c r="O43" i="4"/>
  <c r="N43" i="4"/>
  <c r="K43" i="4"/>
  <c r="J43" i="4"/>
  <c r="I43" i="4"/>
  <c r="H43" i="4"/>
  <c r="Q42" i="4"/>
  <c r="P42" i="4"/>
  <c r="O42" i="4"/>
  <c r="N42" i="4"/>
  <c r="K42" i="4"/>
  <c r="J42" i="4"/>
  <c r="I42" i="4"/>
  <c r="H42" i="4"/>
  <c r="Q41" i="4"/>
  <c r="P41" i="4"/>
  <c r="O41" i="4"/>
  <c r="N41" i="4"/>
  <c r="K41" i="4"/>
  <c r="J41" i="4"/>
  <c r="I41" i="4"/>
  <c r="H41" i="4"/>
  <c r="Q40" i="4"/>
  <c r="P40" i="4"/>
  <c r="O40" i="4"/>
  <c r="N40" i="4"/>
  <c r="K40" i="4"/>
  <c r="J40" i="4"/>
  <c r="I40" i="4"/>
  <c r="H40" i="4"/>
  <c r="Q39" i="4"/>
  <c r="P39" i="4"/>
  <c r="O39" i="4"/>
  <c r="N39" i="4"/>
  <c r="K39" i="4"/>
  <c r="J39" i="4"/>
  <c r="I39" i="4"/>
  <c r="H39" i="4"/>
  <c r="Q38" i="4"/>
  <c r="P38" i="4"/>
  <c r="O38" i="4"/>
  <c r="N38" i="4"/>
  <c r="K38" i="4"/>
  <c r="J38" i="4"/>
  <c r="I38" i="4"/>
  <c r="H38" i="4"/>
  <c r="Q37" i="4"/>
  <c r="P37" i="4"/>
  <c r="O37" i="4"/>
  <c r="N37" i="4"/>
  <c r="K37" i="4"/>
  <c r="J37" i="4"/>
  <c r="I37" i="4"/>
  <c r="H37" i="4"/>
  <c r="Q36" i="4"/>
  <c r="P36" i="4"/>
  <c r="O36" i="4"/>
  <c r="N36" i="4"/>
  <c r="K36" i="4"/>
  <c r="J36" i="4"/>
  <c r="I36" i="4"/>
  <c r="H36" i="4"/>
  <c r="Q35" i="4"/>
  <c r="P35" i="4"/>
  <c r="O35" i="4"/>
  <c r="N35" i="4"/>
  <c r="K35" i="4"/>
  <c r="J35" i="4"/>
  <c r="I35" i="4"/>
  <c r="H35" i="4"/>
  <c r="Q34" i="4"/>
  <c r="P34" i="4"/>
  <c r="O34" i="4"/>
  <c r="N34" i="4"/>
  <c r="K34" i="4"/>
  <c r="J34" i="4"/>
  <c r="I34" i="4"/>
  <c r="H34" i="4"/>
  <c r="Q33" i="4"/>
  <c r="P33" i="4"/>
  <c r="O33" i="4"/>
  <c r="N33" i="4"/>
  <c r="K33" i="4"/>
  <c r="J33" i="4"/>
  <c r="I33" i="4"/>
  <c r="H33" i="4"/>
  <c r="Q32" i="4"/>
  <c r="P32" i="4"/>
  <c r="O32" i="4"/>
  <c r="N32" i="4"/>
  <c r="K32" i="4"/>
  <c r="J32" i="4"/>
  <c r="I32" i="4"/>
  <c r="H32" i="4"/>
  <c r="Q31" i="4"/>
  <c r="P31" i="4"/>
  <c r="O31" i="4"/>
  <c r="N31" i="4"/>
  <c r="K31" i="4"/>
  <c r="J31" i="4"/>
  <c r="I31" i="4"/>
  <c r="H31" i="4"/>
  <c r="Q30" i="4"/>
  <c r="P30" i="4"/>
  <c r="O30" i="4"/>
  <c r="N30" i="4"/>
  <c r="K30" i="4"/>
  <c r="J30" i="4"/>
  <c r="I30" i="4"/>
  <c r="H30" i="4"/>
  <c r="Q29" i="4"/>
  <c r="P29" i="4"/>
  <c r="O29" i="4"/>
  <c r="N29" i="4"/>
  <c r="K29" i="4"/>
  <c r="J29" i="4"/>
  <c r="I29" i="4"/>
  <c r="H29" i="4"/>
  <c r="Q28" i="4"/>
  <c r="P28" i="4"/>
  <c r="O28" i="4"/>
  <c r="N28" i="4"/>
  <c r="K28" i="4"/>
  <c r="J28" i="4"/>
  <c r="I28" i="4"/>
  <c r="H28" i="4"/>
  <c r="Q27" i="4"/>
  <c r="P27" i="4"/>
  <c r="O27" i="4"/>
  <c r="N27" i="4"/>
  <c r="K27" i="4"/>
  <c r="J27" i="4"/>
  <c r="I27" i="4"/>
  <c r="H27" i="4"/>
  <c r="Q26" i="4"/>
  <c r="P26" i="4"/>
  <c r="O26" i="4"/>
  <c r="N26" i="4"/>
  <c r="K26" i="4"/>
  <c r="J26" i="4"/>
  <c r="I26" i="4"/>
  <c r="H26" i="4"/>
  <c r="Q25" i="4"/>
  <c r="P25" i="4"/>
  <c r="O25" i="4"/>
  <c r="N25" i="4"/>
  <c r="K25" i="4"/>
  <c r="J25" i="4"/>
  <c r="I25" i="4"/>
  <c r="H25" i="4"/>
  <c r="Q24" i="4"/>
  <c r="P24" i="4"/>
  <c r="O24" i="4"/>
  <c r="N24" i="4"/>
  <c r="K24" i="4"/>
  <c r="J24" i="4"/>
  <c r="I24" i="4"/>
  <c r="H24" i="4"/>
  <c r="Q23" i="4"/>
  <c r="P23" i="4"/>
  <c r="O23" i="4"/>
  <c r="N23" i="4"/>
  <c r="K23" i="4"/>
  <c r="J23" i="4"/>
  <c r="I23" i="4"/>
  <c r="H23" i="4"/>
  <c r="Q22" i="4"/>
  <c r="P22" i="4"/>
  <c r="O22" i="4"/>
  <c r="N22" i="4"/>
  <c r="K22" i="4"/>
  <c r="J22" i="4"/>
  <c r="I22" i="4"/>
  <c r="H22" i="4"/>
  <c r="Q21" i="4"/>
  <c r="P21" i="4"/>
  <c r="O21" i="4"/>
  <c r="N21" i="4"/>
  <c r="K21" i="4"/>
  <c r="J21" i="4"/>
  <c r="I21" i="4"/>
  <c r="H21" i="4"/>
  <c r="Q20" i="4"/>
  <c r="P20" i="4"/>
  <c r="O20" i="4"/>
  <c r="N20" i="4"/>
  <c r="K20" i="4"/>
  <c r="J20" i="4"/>
  <c r="I20" i="4"/>
  <c r="H20" i="4"/>
  <c r="Q19" i="4"/>
  <c r="P19" i="4"/>
  <c r="O19" i="4"/>
  <c r="N19" i="4"/>
  <c r="K19" i="4"/>
  <c r="J19" i="4"/>
  <c r="I19" i="4"/>
  <c r="H19" i="4"/>
  <c r="Q18" i="4"/>
  <c r="P18" i="4"/>
  <c r="O18" i="4"/>
  <c r="N18" i="4"/>
  <c r="K18" i="4"/>
  <c r="J18" i="4"/>
  <c r="I18" i="4"/>
  <c r="H18" i="4"/>
  <c r="Q17" i="4"/>
  <c r="P17" i="4"/>
  <c r="O17" i="4"/>
  <c r="N17" i="4"/>
  <c r="K17" i="4"/>
  <c r="J17" i="4"/>
  <c r="I17" i="4"/>
  <c r="H17" i="4"/>
  <c r="Q16" i="4"/>
  <c r="P16" i="4"/>
  <c r="O16" i="4"/>
  <c r="N16" i="4"/>
  <c r="K16" i="4"/>
  <c r="J16" i="4"/>
  <c r="I16" i="4"/>
  <c r="H16" i="4"/>
  <c r="Q15" i="4"/>
  <c r="P15" i="4"/>
  <c r="O15" i="4"/>
  <c r="N15" i="4"/>
  <c r="K15" i="4"/>
  <c r="J15" i="4"/>
  <c r="I15" i="4"/>
  <c r="H15" i="4"/>
  <c r="Q14" i="4"/>
  <c r="P14" i="4"/>
  <c r="O14" i="4"/>
  <c r="N14" i="4"/>
  <c r="K14" i="4"/>
  <c r="J14" i="4"/>
  <c r="I14" i="4"/>
  <c r="H14" i="4"/>
  <c r="Q13" i="4"/>
  <c r="P13" i="4"/>
  <c r="O13" i="4"/>
  <c r="N13" i="4"/>
  <c r="K13" i="4"/>
  <c r="J13" i="4"/>
  <c r="I13" i="4"/>
  <c r="H13" i="4"/>
  <c r="Q12" i="4"/>
  <c r="P12" i="4"/>
  <c r="O12" i="4"/>
  <c r="N12" i="4"/>
  <c r="K12" i="4"/>
  <c r="J12" i="4"/>
  <c r="I12" i="4"/>
  <c r="H12" i="4"/>
  <c r="Q11" i="4"/>
  <c r="P11" i="4"/>
  <c r="O11" i="4"/>
  <c r="N11" i="4"/>
  <c r="K11" i="4"/>
  <c r="J11" i="4"/>
  <c r="I11" i="4"/>
  <c r="H11" i="4"/>
  <c r="Q10" i="4"/>
  <c r="P10" i="4"/>
  <c r="O10" i="4"/>
  <c r="N10" i="4"/>
  <c r="K10" i="4"/>
  <c r="J10" i="4"/>
  <c r="I10" i="4"/>
  <c r="H10" i="4"/>
  <c r="Q9" i="4"/>
  <c r="P9" i="4"/>
  <c r="O9" i="4"/>
  <c r="N9" i="4"/>
  <c r="K9" i="4"/>
  <c r="J9" i="4"/>
  <c r="I9" i="4"/>
  <c r="H9" i="4"/>
  <c r="Q8" i="4"/>
  <c r="P8" i="4"/>
  <c r="O8" i="4"/>
  <c r="N8" i="4"/>
  <c r="K8" i="4"/>
  <c r="J8" i="4"/>
  <c r="I8" i="4"/>
  <c r="H8" i="4"/>
  <c r="E16" i="24" l="1"/>
  <c r="F16" i="24"/>
  <c r="G16" i="24"/>
  <c r="H16" i="24"/>
  <c r="I16" i="24"/>
  <c r="J16" i="24"/>
  <c r="K16" i="24"/>
  <c r="L16" i="24"/>
  <c r="M16" i="24"/>
  <c r="N16" i="24"/>
  <c r="O16" i="24"/>
  <c r="P16" i="24"/>
  <c r="Q16" i="24"/>
  <c r="R16" i="24"/>
  <c r="S16" i="24"/>
  <c r="T16" i="24"/>
  <c r="U16" i="24"/>
  <c r="E15" i="24"/>
  <c r="F15" i="24"/>
  <c r="G15" i="24"/>
  <c r="H15" i="24"/>
  <c r="I15" i="24"/>
  <c r="J15" i="24"/>
  <c r="K15" i="24"/>
  <c r="L15" i="24"/>
  <c r="M15" i="24"/>
  <c r="N15" i="24"/>
  <c r="O15" i="24"/>
  <c r="P15" i="24"/>
  <c r="Q15" i="24"/>
  <c r="R15" i="24"/>
  <c r="S15" i="24"/>
  <c r="T15" i="24"/>
  <c r="U15" i="24"/>
  <c r="E14" i="24"/>
  <c r="F14" i="24"/>
  <c r="G14" i="24"/>
  <c r="H14" i="24"/>
  <c r="I14" i="24"/>
  <c r="J14" i="24"/>
  <c r="K14" i="24"/>
  <c r="L14" i="24"/>
  <c r="M14" i="24"/>
  <c r="N14" i="24"/>
  <c r="O14" i="24"/>
  <c r="P14" i="24"/>
  <c r="Q14" i="24"/>
  <c r="R14" i="24"/>
  <c r="S14" i="24"/>
  <c r="T14" i="24"/>
  <c r="U14" i="24"/>
  <c r="D14" i="24"/>
  <c r="D15" i="24"/>
  <c r="D16" i="24"/>
  <c r="E13" i="24"/>
  <c r="F13" i="24"/>
  <c r="G13" i="24"/>
  <c r="H13" i="24"/>
  <c r="I13" i="24"/>
  <c r="J13" i="24"/>
  <c r="K13" i="24"/>
  <c r="L13" i="24"/>
  <c r="M13" i="24"/>
  <c r="N13" i="24"/>
  <c r="O13" i="24"/>
  <c r="P13" i="24"/>
  <c r="Q13" i="24"/>
  <c r="R13" i="24"/>
  <c r="S13" i="24"/>
  <c r="T13" i="24"/>
  <c r="U13" i="24"/>
  <c r="D13" i="24"/>
  <c r="V4" i="20" l="1"/>
</calcChain>
</file>

<file path=xl/sharedStrings.xml><?xml version="1.0" encoding="utf-8"?>
<sst xmlns="http://schemas.openxmlformats.org/spreadsheetml/2006/main" count="136" uniqueCount="72">
  <si>
    <t>24-26</t>
  </si>
  <si>
    <t>CONTRACT DAYS</t>
  </si>
  <si>
    <t>Bachelors</t>
  </si>
  <si>
    <t>Masters</t>
  </si>
  <si>
    <t>Specialist</t>
  </si>
  <si>
    <t>Doctorate</t>
  </si>
  <si>
    <t>Years of Experience</t>
  </si>
  <si>
    <t>ALEXANDER CITY BOARD OF EDUCATION</t>
  </si>
  <si>
    <t>Contract Days</t>
  </si>
  <si>
    <t>1.</t>
  </si>
  <si>
    <t>Experience will accumulate as follows:</t>
  </si>
  <si>
    <t>2.</t>
  </si>
  <si>
    <t>Total experience will be awarded on July 1st of each year.</t>
  </si>
  <si>
    <t>3.</t>
  </si>
  <si>
    <t>4.</t>
  </si>
  <si>
    <t>Employees in this category include:</t>
  </si>
  <si>
    <t xml:space="preserve">        A.  All full-time teaching and administrative experience in K-12 Public Education will count.</t>
  </si>
  <si>
    <t>Changes in degree will be effective upon receipt of the highest degree recognized by the Alabama State Department of Education with payment at a higher rate degree to begin with the monthly period after the State Department of Education recognizes the degree.</t>
  </si>
  <si>
    <t>Central Office Administrative Services Notes</t>
  </si>
  <si>
    <t xml:space="preserve">        B.  Full-tme experience in area of concentratio will be counted.</t>
  </si>
  <si>
    <t>**Employee must hold a valid certificate endorsed in Educational Administration to be placed on this salary schedule.</t>
  </si>
  <si>
    <t xml:space="preserve">             ALEXANDER CITY BOARD OF EDUCATION</t>
  </si>
  <si>
    <t xml:space="preserve">  POSITION/EXPERIENCE</t>
  </si>
  <si>
    <t>Contract Hrs/Day</t>
  </si>
  <si>
    <t>YEARS OF EXPERIENCE</t>
  </si>
  <si>
    <t xml:space="preserve">  SALARY SCHEDULE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</si>
  <si>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</si>
  <si>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</si>
  <si>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</si>
  <si>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</si>
  <si>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</si>
  <si>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</si>
  <si>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</si>
  <si>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</si>
  <si>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</si>
  <si>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</si>
  <si>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</si>
  <si>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</si>
  <si>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</si>
  <si>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</si>
  <si>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7.5 hr</t>
  </si>
  <si>
    <t>!01Y</t>
  </si>
  <si>
    <t>8 hr</t>
  </si>
  <si>
    <t>ACCOUNTING SUPERVISOR</t>
  </si>
  <si>
    <t>M01Y</t>
  </si>
  <si>
    <t>MAINTENANCE SUPERVISOR</t>
  </si>
  <si>
    <t>Q01Y</t>
  </si>
  <si>
    <t>SUPERVISORS</t>
  </si>
  <si>
    <t>TRANSPORTATION COORDINATOR</t>
  </si>
  <si>
    <t>189</t>
  </si>
  <si>
    <t>HARD-TO-STAFF</t>
  </si>
  <si>
    <t>BASE SALARY</t>
  </si>
  <si>
    <t>BS</t>
  </si>
  <si>
    <t>MS</t>
  </si>
  <si>
    <t>12-14</t>
  </si>
  <si>
    <t>18-20</t>
  </si>
  <si>
    <t>21-23</t>
  </si>
  <si>
    <t>15-16</t>
  </si>
  <si>
    <t>SALARY SCHEDULE-TEAMS</t>
  </si>
  <si>
    <t>ALEXANDER CITY SCHOOLS</t>
  </si>
  <si>
    <t>TEACHER SALARY SCHEDULE &amp; ADMIN BASE SALARY SCHEDULE</t>
  </si>
  <si>
    <t>2022-2023 School Year</t>
  </si>
  <si>
    <t>187 - DAY</t>
  </si>
  <si>
    <t>202 DAY</t>
  </si>
  <si>
    <t>240 Day</t>
  </si>
  <si>
    <t>STEP</t>
  </si>
  <si>
    <t>6Y</t>
  </si>
  <si>
    <t>DO</t>
  </si>
  <si>
    <t>ND</t>
  </si>
  <si>
    <t>FY 2022 - 2023</t>
  </si>
  <si>
    <t>2022-2023</t>
  </si>
  <si>
    <t>TRANSPORTATION 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</si>
</sst>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indexed="29"/>
        <bgColor indexed="2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4" fillId="2" borderId="1"/>
    <xf numFmtId="0" fontId="3" fillId="0" borderId="0"/>
    <xf numFmtId="0" fontId="1" fillId="0" borderId="0"/>
    <xf numFmtId="0" fontId="11" fillId="0" borderId="0"/>
    <xf numFmtId="0" fontId="1" fillId="0" borderId="0"/>
    <xf numFmtId="0" fontId="4" fillId="3" borderId="1"/>
    <xf numFmtId="0" fontId="5" fillId="2" borderId="1">
      <alignment horizontal="center"/>
    </xf>
  </cellStyleXfs>
  <cellXfs count="186">
    <xf numFmtId="0" fontId="0" fillId="0" borderId="0" xfId="0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 wrapText="1"/>
    </xf>
    <xf numFmtId="41" fontId="12" fillId="0" borderId="0" xfId="0" applyNumberFormat="1" applyFont="1"/>
    <xf numFmtId="0" fontId="1" fillId="0" borderId="0" xfId="0" applyFont="1" applyFill="1" applyBorder="1"/>
    <xf numFmtId="43" fontId="1" fillId="0" borderId="0" xfId="1" applyFont="1" applyFill="1" applyBorder="1"/>
    <xf numFmtId="0" fontId="7" fillId="0" borderId="0" xfId="0" quotePrefix="1" applyFont="1" applyFill="1" applyBorder="1" applyAlignment="1">
      <alignment horizontal="right"/>
    </xf>
    <xf numFmtId="0" fontId="7" fillId="0" borderId="0" xfId="0" quotePrefix="1" applyFont="1" applyFill="1" applyBorder="1" applyAlignment="1">
      <alignment horizontal="right" vertical="top"/>
    </xf>
    <xf numFmtId="0" fontId="12" fillId="0" borderId="0" xfId="0" applyFont="1" applyAlignment="1">
      <alignment horizontal="center"/>
    </xf>
    <xf numFmtId="41" fontId="12" fillId="0" borderId="0" xfId="0" applyNumberFormat="1" applyFont="1" applyAlignment="1">
      <alignment horizontal="center"/>
    </xf>
    <xf numFmtId="0" fontId="1" fillId="0" borderId="0" xfId="5" applyFont="1" applyFill="1" applyBorder="1"/>
    <xf numFmtId="0" fontId="10" fillId="0" borderId="9" xfId="0" quotePrefix="1" applyFont="1" applyFill="1" applyBorder="1" applyAlignment="1">
      <alignment horizontal="right"/>
    </xf>
    <xf numFmtId="0" fontId="10" fillId="0" borderId="9" xfId="0" quotePrefix="1" applyFont="1" applyFill="1" applyBorder="1" applyAlignment="1">
      <alignment horizontal="right" vertical="top"/>
    </xf>
    <xf numFmtId="0" fontId="10" fillId="0" borderId="9" xfId="6" quotePrefix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" fillId="0" borderId="6" xfId="5" applyFont="1" applyFill="1" applyBorder="1" applyAlignment="1"/>
    <xf numFmtId="0" fontId="1" fillId="0" borderId="7" xfId="5" applyFont="1" applyFill="1" applyBorder="1" applyAlignment="1"/>
    <xf numFmtId="0" fontId="1" fillId="0" borderId="8" xfId="5" applyFont="1" applyFill="1" applyBorder="1" applyAlignment="1"/>
    <xf numFmtId="0" fontId="7" fillId="0" borderId="3" xfId="5" applyFont="1" applyFill="1" applyBorder="1" applyAlignment="1">
      <alignment horizontal="center"/>
    </xf>
    <xf numFmtId="0" fontId="7" fillId="0" borderId="3" xfId="5" applyFont="1" applyFill="1" applyBorder="1" applyAlignment="1">
      <alignment wrapText="1"/>
    </xf>
    <xf numFmtId="0" fontId="7" fillId="0" borderId="3" xfId="5" applyFont="1" applyFill="1" applyBorder="1" applyAlignment="1">
      <alignment horizontal="center" wrapText="1"/>
    </xf>
    <xf numFmtId="49" fontId="7" fillId="0" borderId="3" xfId="5" applyNumberFormat="1" applyFont="1" applyFill="1" applyBorder="1" applyAlignment="1">
      <alignment wrapText="1"/>
    </xf>
    <xf numFmtId="43" fontId="7" fillId="0" borderId="3" xfId="1" applyFont="1" applyFill="1" applyBorder="1" applyAlignment="1">
      <alignment horizontal="center" wrapText="1"/>
    </xf>
    <xf numFmtId="0" fontId="1" fillId="0" borderId="0" xfId="5" applyFont="1" applyFill="1" applyBorder="1" applyAlignment="1">
      <alignment wrapText="1"/>
    </xf>
    <xf numFmtId="37" fontId="1" fillId="4" borderId="3" xfId="5" applyNumberFormat="1" applyFont="1" applyFill="1" applyBorder="1" applyProtection="1"/>
    <xf numFmtId="37" fontId="1" fillId="4" borderId="3" xfId="5" applyNumberFormat="1" applyFont="1" applyFill="1" applyBorder="1" applyAlignment="1" applyProtection="1">
      <alignment horizontal="center"/>
    </xf>
    <xf numFmtId="43" fontId="1" fillId="4" borderId="3" xfId="5" applyNumberFormat="1" applyFont="1" applyFill="1" applyBorder="1" applyAlignment="1" applyProtection="1">
      <alignment horizontal="center"/>
    </xf>
    <xf numFmtId="49" fontId="1" fillId="4" borderId="3" xfId="5" applyNumberFormat="1" applyFont="1" applyFill="1" applyBorder="1" applyAlignment="1">
      <alignment horizontal="center"/>
    </xf>
    <xf numFmtId="41" fontId="1" fillId="5" borderId="3" xfId="1" applyNumberFormat="1" applyFont="1" applyFill="1" applyBorder="1" applyAlignment="1">
      <alignment horizontal="center"/>
    </xf>
    <xf numFmtId="41" fontId="1" fillId="4" borderId="3" xfId="1" applyNumberFormat="1" applyFont="1" applyFill="1" applyBorder="1" applyAlignment="1">
      <alignment horizontal="center"/>
    </xf>
    <xf numFmtId="41" fontId="1" fillId="4" borderId="3" xfId="1" applyNumberFormat="1" applyFont="1" applyFill="1" applyBorder="1" applyAlignment="1"/>
    <xf numFmtId="0" fontId="1" fillId="0" borderId="2" xfId="5" quotePrefix="1" applyFont="1" applyFill="1" applyBorder="1" applyAlignment="1"/>
    <xf numFmtId="0" fontId="1" fillId="0" borderId="5" xfId="5" quotePrefix="1" applyFont="1" applyFill="1" applyBorder="1" applyAlignment="1"/>
    <xf numFmtId="37" fontId="1" fillId="0" borderId="3" xfId="5" applyNumberFormat="1" applyFont="1" applyFill="1" applyBorder="1" applyProtection="1"/>
    <xf numFmtId="37" fontId="1" fillId="0" borderId="3" xfId="5" applyNumberFormat="1" applyFont="1" applyFill="1" applyBorder="1" applyAlignment="1" applyProtection="1">
      <alignment horizontal="center"/>
    </xf>
    <xf numFmtId="43" fontId="1" fillId="0" borderId="3" xfId="5" applyNumberFormat="1" applyFont="1" applyFill="1" applyBorder="1" applyAlignment="1" applyProtection="1">
      <alignment horizontal="center"/>
    </xf>
    <xf numFmtId="49" fontId="1" fillId="0" borderId="3" xfId="5" applyNumberFormat="1" applyFont="1" applyFill="1" applyBorder="1" applyAlignment="1">
      <alignment horizontal="center"/>
    </xf>
    <xf numFmtId="41" fontId="1" fillId="0" borderId="3" xfId="1" applyNumberFormat="1" applyFont="1" applyFill="1" applyBorder="1" applyAlignment="1">
      <alignment horizontal="center"/>
    </xf>
    <xf numFmtId="41" fontId="1" fillId="0" borderId="2" xfId="1" applyNumberFormat="1" applyFont="1" applyFill="1" applyBorder="1" applyAlignment="1"/>
    <xf numFmtId="41" fontId="1" fillId="0" borderId="5" xfId="1" applyNumberFormat="1" applyFont="1" applyFill="1" applyBorder="1" applyAlignment="1"/>
    <xf numFmtId="37" fontId="1" fillId="0" borderId="3" xfId="0" applyNumberFormat="1" applyFont="1" applyFill="1" applyBorder="1" applyProtection="1"/>
    <xf numFmtId="37" fontId="1" fillId="0" borderId="3" xfId="0" applyNumberFormat="1" applyFont="1" applyFill="1" applyBorder="1" applyAlignment="1" applyProtection="1">
      <alignment horizontal="center"/>
    </xf>
    <xf numFmtId="43" fontId="1" fillId="0" borderId="3" xfId="0" applyNumberFormat="1" applyFont="1" applyFill="1" applyBorder="1" applyAlignment="1" applyProtection="1">
      <alignment horizontal="center"/>
    </xf>
    <xf numFmtId="49" fontId="1" fillId="0" borderId="3" xfId="0" applyNumberFormat="1" applyFont="1" applyFill="1" applyBorder="1" applyAlignment="1">
      <alignment horizontal="center"/>
    </xf>
    <xf numFmtId="41" fontId="1" fillId="0" borderId="3" xfId="1" applyNumberFormat="1" applyFont="1" applyFill="1" applyBorder="1" applyAlignment="1"/>
    <xf numFmtId="0" fontId="1" fillId="0" borderId="2" xfId="0" applyFont="1" applyFill="1" applyBorder="1" applyAlignment="1"/>
    <xf numFmtId="0" fontId="1" fillId="0" borderId="5" xfId="0" applyFont="1" applyFill="1" applyBorder="1" applyAlignment="1"/>
    <xf numFmtId="37" fontId="1" fillId="4" borderId="3" xfId="0" applyNumberFormat="1" applyFont="1" applyFill="1" applyBorder="1" applyProtection="1"/>
    <xf numFmtId="37" fontId="1" fillId="4" borderId="3" xfId="0" applyNumberFormat="1" applyFont="1" applyFill="1" applyBorder="1" applyAlignment="1" applyProtection="1">
      <alignment horizontal="center"/>
    </xf>
    <xf numFmtId="43" fontId="1" fillId="4" borderId="3" xfId="0" applyNumberFormat="1" applyFont="1" applyFill="1" applyBorder="1" applyAlignment="1" applyProtection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/>
    <xf numFmtId="0" fontId="3" fillId="0" borderId="0" xfId="5" applyFont="1" applyFill="1" applyBorder="1"/>
    <xf numFmtId="43" fontId="3" fillId="0" borderId="0" xfId="1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horizontal="center"/>
    </xf>
    <xf numFmtId="41" fontId="12" fillId="0" borderId="0" xfId="0" applyNumberFormat="1" applyFont="1" applyAlignment="1">
      <alignment horizontal="center"/>
    </xf>
    <xf numFmtId="0" fontId="0" fillId="0" borderId="0" xfId="0" applyAlignment="1"/>
    <xf numFmtId="0" fontId="12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left" wrapText="1"/>
    </xf>
    <xf numFmtId="49" fontId="12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/>
    <xf numFmtId="41" fontId="12" fillId="0" borderId="0" xfId="0" applyNumberFormat="1" applyFont="1" applyFill="1" applyAlignment="1">
      <alignment horizontal="center"/>
    </xf>
    <xf numFmtId="0" fontId="6" fillId="0" borderId="0" xfId="0" applyFont="1" applyAlignment="1"/>
    <xf numFmtId="0" fontId="13" fillId="0" borderId="0" xfId="0" applyFont="1" applyAlignment="1"/>
    <xf numFmtId="0" fontId="12" fillId="0" borderId="0" xfId="0" applyFont="1" applyAlignment="1"/>
    <xf numFmtId="41" fontId="12" fillId="0" borderId="0" xfId="0" applyNumberFormat="1" applyFont="1" applyAlignment="1"/>
    <xf numFmtId="0" fontId="8" fillId="0" borderId="0" xfId="0" applyFont="1" applyFill="1" applyBorder="1" applyAlignment="1"/>
    <xf numFmtId="0" fontId="7" fillId="0" borderId="0" xfId="0" applyFont="1" applyFill="1" applyBorder="1" applyAlignment="1"/>
    <xf numFmtId="0" fontId="1" fillId="0" borderId="0" xfId="0" applyFont="1" applyAlignment="1">
      <alignment vertical="top" wrapText="1"/>
    </xf>
    <xf numFmtId="41" fontId="12" fillId="0" borderId="0" xfId="0" applyNumberFormat="1" applyFont="1" applyFill="1" applyAlignment="1"/>
    <xf numFmtId="3" fontId="12" fillId="0" borderId="0" xfId="0" applyNumberFormat="1" applyFont="1"/>
    <xf numFmtId="16" fontId="13" fillId="0" borderId="0" xfId="0" quotePrefix="1" applyNumberFormat="1" applyFont="1" applyFill="1" applyAlignment="1">
      <alignment horizontal="center" wrapText="1"/>
    </xf>
    <xf numFmtId="0" fontId="13" fillId="0" borderId="0" xfId="0" quotePrefix="1" applyFont="1" applyFill="1" applyAlignment="1">
      <alignment horizontal="center" wrapText="1"/>
    </xf>
    <xf numFmtId="1" fontId="0" fillId="0" borderId="0" xfId="0" applyNumberFormat="1"/>
    <xf numFmtId="0" fontId="0" fillId="4" borderId="3" xfId="0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0" fontId="0" fillId="0" borderId="3" xfId="0" applyBorder="1"/>
    <xf numFmtId="1" fontId="0" fillId="0" borderId="3" xfId="0" applyNumberFormat="1" applyBorder="1"/>
    <xf numFmtId="0" fontId="0" fillId="0" borderId="10" xfId="0" applyBorder="1"/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3" xfId="0" applyNumberFormat="1" applyFill="1" applyBorder="1"/>
    <xf numFmtId="0" fontId="12" fillId="0" borderId="0" xfId="0" applyNumberFormat="1" applyFont="1" applyFill="1" applyAlignment="1">
      <alignment horizontal="center"/>
    </xf>
    <xf numFmtId="0" fontId="0" fillId="0" borderId="3" xfId="0" applyFill="1" applyBorder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0" fontId="10" fillId="0" borderId="0" xfId="6" applyFont="1" applyFill="1" applyBorder="1" applyAlignment="1">
      <alignment vertical="center"/>
    </xf>
    <xf numFmtId="0" fontId="10" fillId="0" borderId="10" xfId="6" applyFont="1" applyFill="1" applyBorder="1" applyAlignment="1">
      <alignment vertical="center"/>
    </xf>
    <xf numFmtId="0" fontId="3" fillId="0" borderId="11" xfId="6" applyFont="1" applyFill="1" applyBorder="1" applyAlignment="1">
      <alignment horizontal="center"/>
    </xf>
    <xf numFmtId="0" fontId="3" fillId="0" borderId="12" xfId="6" applyFont="1" applyFill="1" applyBorder="1" applyAlignment="1">
      <alignment horizontal="center"/>
    </xf>
    <xf numFmtId="0" fontId="9" fillId="0" borderId="12" xfId="6" applyFont="1" applyFill="1" applyBorder="1" applyAlignment="1">
      <alignment vertical="center"/>
    </xf>
    <xf numFmtId="0" fontId="9" fillId="0" borderId="13" xfId="6" applyFont="1" applyFill="1" applyBorder="1" applyAlignment="1">
      <alignment vertical="center"/>
    </xf>
    <xf numFmtId="0" fontId="10" fillId="0" borderId="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9" xfId="0" applyFont="1" applyFill="1" applyBorder="1"/>
    <xf numFmtId="0" fontId="10" fillId="0" borderId="0" xfId="0" applyFont="1" applyFill="1" applyBorder="1"/>
    <xf numFmtId="0" fontId="10" fillId="0" borderId="10" xfId="0" applyFont="1" applyFill="1" applyBorder="1"/>
    <xf numFmtId="0" fontId="10" fillId="0" borderId="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3" fillId="0" borderId="9" xfId="6" applyFont="1" applyFill="1" applyBorder="1" applyAlignment="1"/>
    <xf numFmtId="0" fontId="3" fillId="0" borderId="0" xfId="6" applyFont="1" applyFill="1" applyBorder="1" applyAlignment="1"/>
    <xf numFmtId="0" fontId="3" fillId="0" borderId="10" xfId="6" applyFont="1" applyFill="1" applyBorder="1" applyAlignment="1"/>
    <xf numFmtId="0" fontId="1" fillId="0" borderId="6" xfId="5" applyFont="1" applyFill="1" applyBorder="1" applyAlignment="1"/>
    <xf numFmtId="0" fontId="1" fillId="0" borderId="7" xfId="5" applyFont="1" applyFill="1" applyBorder="1" applyAlignment="1"/>
    <xf numFmtId="0" fontId="1" fillId="0" borderId="8" xfId="5" applyFont="1" applyFill="1" applyBorder="1" applyAlignment="1"/>
    <xf numFmtId="0" fontId="1" fillId="0" borderId="9" xfId="5" applyFont="1" applyFill="1" applyBorder="1" applyAlignment="1"/>
    <xf numFmtId="0" fontId="1" fillId="0" borderId="0" xfId="5" applyFont="1" applyFill="1" applyBorder="1" applyAlignment="1"/>
    <xf numFmtId="0" fontId="1" fillId="0" borderId="10" xfId="5" applyFont="1" applyFill="1" applyBorder="1" applyAlignment="1"/>
    <xf numFmtId="0" fontId="1" fillId="0" borderId="11" xfId="5" applyFont="1" applyFill="1" applyBorder="1" applyAlignment="1"/>
    <xf numFmtId="0" fontId="1" fillId="0" borderId="12" xfId="5" applyFont="1" applyFill="1" applyBorder="1" applyAlignment="1"/>
    <xf numFmtId="0" fontId="1" fillId="0" borderId="13" xfId="5" applyFont="1" applyFill="1" applyBorder="1" applyAlignment="1"/>
    <xf numFmtId="0" fontId="9" fillId="0" borderId="6" xfId="6" quotePrefix="1" applyFont="1" applyFill="1" applyBorder="1" applyAlignment="1">
      <alignment horizontal="left" vertical="top"/>
    </xf>
    <xf numFmtId="0" fontId="9" fillId="0" borderId="7" xfId="6" quotePrefix="1" applyFont="1" applyFill="1" applyBorder="1" applyAlignment="1">
      <alignment horizontal="left" vertical="top"/>
    </xf>
    <xf numFmtId="0" fontId="9" fillId="0" borderId="8" xfId="6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7" fillId="0" borderId="2" xfId="5" applyFont="1" applyFill="1" applyBorder="1" applyAlignment="1">
      <alignment horizontal="center"/>
    </xf>
    <xf numFmtId="0" fontId="7" fillId="0" borderId="4" xfId="5" applyFont="1" applyFill="1" applyBorder="1" applyAlignment="1">
      <alignment horizontal="center"/>
    </xf>
    <xf numFmtId="0" fontId="7" fillId="0" borderId="5" xfId="5" applyFont="1" applyFill="1" applyBorder="1" applyAlignment="1">
      <alignment horizontal="center"/>
    </xf>
    <xf numFmtId="0" fontId="1" fillId="0" borderId="2" xfId="5" applyFont="1" applyFill="1" applyBorder="1" applyAlignment="1">
      <alignment wrapText="1"/>
    </xf>
    <xf numFmtId="0" fontId="1" fillId="0" borderId="5" xfId="5" applyFont="1" applyFill="1" applyBorder="1" applyAlignment="1">
      <alignment wrapText="1"/>
    </xf>
    <xf numFmtId="0" fontId="1" fillId="4" borderId="2" xfId="5" quotePrefix="1" applyFont="1" applyFill="1" applyBorder="1" applyAlignment="1">
      <alignment horizontal="center"/>
    </xf>
    <xf numFmtId="0" fontId="1" fillId="4" borderId="5" xfId="5" quotePrefix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" fillId="0" borderId="2" xfId="5" applyFont="1" applyFill="1" applyBorder="1" applyAlignment="1">
      <alignment horizontal="center"/>
    </xf>
    <xf numFmtId="0" fontId="2" fillId="0" borderId="4" xfId="5" applyFont="1" applyFill="1" applyBorder="1" applyAlignment="1">
      <alignment horizontal="center"/>
    </xf>
    <xf numFmtId="0" fontId="2" fillId="0" borderId="5" xfId="5" applyFont="1" applyFill="1" applyBorder="1" applyAlignment="1">
      <alignment horizontal="center"/>
    </xf>
    <xf numFmtId="0" fontId="2" fillId="0" borderId="2" xfId="5" quotePrefix="1" applyNumberFormat="1" applyFont="1" applyFill="1" applyBorder="1" applyAlignment="1">
      <alignment horizontal="center"/>
    </xf>
    <xf numFmtId="0" fontId="2" fillId="0" borderId="4" xfId="5" applyNumberFormat="1" applyFont="1" applyFill="1" applyBorder="1" applyAlignment="1">
      <alignment horizontal="center"/>
    </xf>
    <xf numFmtId="0" fontId="2" fillId="0" borderId="5" xfId="5" applyNumberFormat="1" applyFont="1" applyFill="1" applyBorder="1" applyAlignment="1">
      <alignment horizontal="center"/>
    </xf>
    <xf numFmtId="49" fontId="1" fillId="0" borderId="6" xfId="5" applyNumberFormat="1" applyFont="1" applyFill="1" applyBorder="1" applyAlignment="1">
      <alignment horizontal="center" vertical="top"/>
    </xf>
    <xf numFmtId="49" fontId="1" fillId="0" borderId="7" xfId="5" applyNumberFormat="1" applyFont="1" applyFill="1" applyBorder="1" applyAlignment="1">
      <alignment horizontal="center" vertical="top"/>
    </xf>
    <xf numFmtId="49" fontId="1" fillId="0" borderId="8" xfId="5" applyNumberFormat="1" applyFont="1" applyFill="1" applyBorder="1" applyAlignment="1">
      <alignment horizontal="center" vertical="top"/>
    </xf>
    <xf numFmtId="0" fontId="3" fillId="0" borderId="2" xfId="5" applyFont="1" applyFill="1" applyBorder="1"/>
    <xf numFmtId="0" fontId="3" fillId="0" borderId="4" xfId="5" applyFont="1" applyFill="1" applyBorder="1"/>
    <xf numFmtId="0" fontId="3" fillId="0" borderId="5" xfId="5" applyFont="1" applyFill="1" applyBorder="1"/>
    <xf numFmtId="0" fontId="10" fillId="0" borderId="2" xfId="5" quotePrefix="1" applyFont="1" applyFill="1" applyBorder="1" applyAlignment="1">
      <alignment horizontal="right"/>
    </xf>
    <xf numFmtId="0" fontId="10" fillId="0" borderId="5" xfId="5" quotePrefix="1" applyFont="1" applyFill="1" applyBorder="1" applyAlignment="1">
      <alignment horizontal="right"/>
    </xf>
    <xf numFmtId="0" fontId="10" fillId="0" borderId="2" xfId="5" applyFont="1" applyFill="1" applyBorder="1"/>
    <xf numFmtId="0" fontId="10" fillId="0" borderId="4" xfId="5" applyFont="1" applyFill="1" applyBorder="1"/>
    <xf numFmtId="0" fontId="10" fillId="0" borderId="5" xfId="5" applyFont="1" applyFill="1" applyBorder="1"/>
    <xf numFmtId="0" fontId="9" fillId="0" borderId="6" xfId="5" applyFont="1" applyFill="1" applyBorder="1" applyAlignment="1"/>
    <xf numFmtId="0" fontId="3" fillId="0" borderId="7" xfId="5" applyFont="1" applyFill="1" applyBorder="1" applyAlignment="1"/>
    <xf numFmtId="0" fontId="3" fillId="0" borderId="8" xfId="5" applyFont="1" applyFill="1" applyBorder="1" applyAlignment="1"/>
    <xf numFmtId="0" fontId="3" fillId="0" borderId="11" xfId="5" applyFont="1" applyFill="1" applyBorder="1" applyAlignment="1"/>
    <xf numFmtId="0" fontId="3" fillId="0" borderId="12" xfId="5" applyFont="1" applyFill="1" applyBorder="1" applyAlignment="1"/>
    <xf numFmtId="0" fontId="3" fillId="0" borderId="13" xfId="5" applyFont="1" applyFill="1" applyBorder="1" applyAlignment="1"/>
    <xf numFmtId="0" fontId="7" fillId="0" borderId="2" xfId="5" applyNumberFormat="1" applyFont="1" applyFill="1" applyBorder="1" applyAlignment="1">
      <alignment horizontal="center"/>
    </xf>
    <xf numFmtId="0" fontId="7" fillId="0" borderId="4" xfId="5" applyNumberFormat="1" applyFont="1" applyFill="1" applyBorder="1" applyAlignment="1">
      <alignment horizontal="center"/>
    </xf>
    <xf numFmtId="0" fontId="7" fillId="0" borderId="5" xfId="5" applyNumberFormat="1" applyFont="1" applyFill="1" applyBorder="1" applyAlignment="1">
      <alignment horizontal="center"/>
    </xf>
    <xf numFmtId="49" fontId="7" fillId="0" borderId="2" xfId="5" applyNumberFormat="1" applyFont="1" applyFill="1" applyBorder="1" applyAlignment="1">
      <alignment horizontal="center"/>
    </xf>
    <xf numFmtId="49" fontId="7" fillId="0" borderId="4" xfId="5" applyNumberFormat="1" applyFont="1" applyFill="1" applyBorder="1" applyAlignment="1">
      <alignment horizontal="center"/>
    </xf>
    <xf numFmtId="49" fontId="7" fillId="0" borderId="5" xfId="5" applyNumberFormat="1" applyFont="1" applyFill="1" applyBorder="1" applyAlignment="1">
      <alignment horizontal="center"/>
    </xf>
    <xf numFmtId="43" fontId="7" fillId="0" borderId="2" xfId="1" applyFont="1" applyFill="1" applyBorder="1" applyAlignment="1">
      <alignment horizontal="center" wrapText="1"/>
    </xf>
    <xf numFmtId="43" fontId="7" fillId="0" borderId="5" xfId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1" fontId="12" fillId="0" borderId="0" xfId="0" applyNumberFormat="1" applyFont="1" applyAlignment="1">
      <alignment horizontal="center"/>
    </xf>
    <xf numFmtId="0" fontId="0" fillId="0" borderId="0" xfId="0" applyAlignment="1"/>
    <xf numFmtId="0" fontId="8" fillId="0" borderId="0" xfId="0" applyFont="1" applyFill="1" applyBorder="1"/>
    <xf numFmtId="41" fontId="12" fillId="0" borderId="0" xfId="0" applyNumberFormat="1" applyFont="1" applyFill="1" applyAlignment="1">
      <alignment horizontal="center"/>
    </xf>
    <xf numFmtId="0" fontId="12" fillId="0" borderId="0" xfId="0" quotePrefix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9">
    <cellStyle name="Comma 2" xfId="1"/>
    <cellStyle name="Heading" xfId="2"/>
    <cellStyle name="Normal" xfId="0" builtinId="0"/>
    <cellStyle name="Normal 2" xfId="3"/>
    <cellStyle name="Normal 3" xfId="4"/>
    <cellStyle name="Normal 4" xfId="5"/>
    <cellStyle name="Normal_Support Salary Schedule FY 07" xfId="6"/>
    <cellStyle name="red&amp;grey" xfId="7"/>
    <cellStyle name="Salsch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alaries\Support%20Salary%20Schedule%20FY%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rly rate"/>
      <sheetName val="annual salary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43"/>
  <sheetViews>
    <sheetView tabSelected="1" view="pageBreakPreview" zoomScale="80" zoomScaleNormal="100" zoomScaleSheetLayoutView="80" workbookViewId="0">
      <pane xSplit="2" ySplit="1" topLeftCell="C2" activePane="bottomRight" state="frozen"/>
      <selection activeCell="A5" sqref="A5:N5"/>
      <selection pane="topRight" activeCell="A5" sqref="A5:N5"/>
      <selection pane="bottomLeft" activeCell="A5" sqref="A5:N5"/>
      <selection pane="bottomRight" activeCell="E17" sqref="E17"/>
    </sheetView>
  </sheetViews>
  <sheetFormatPr defaultColWidth="9.140625" defaultRowHeight="15" x14ac:dyDescent="0.2"/>
  <cols>
    <col min="1" max="1" width="9.140625" style="15"/>
    <col min="2" max="2" width="15" style="15" customWidth="1"/>
    <col min="3" max="3" width="14.7109375" style="15" customWidth="1"/>
    <col min="4" max="13" width="12.7109375" style="2" customWidth="1"/>
    <col min="14" max="14" width="11.85546875" style="1" customWidth="1"/>
    <col min="15" max="15" width="11" style="1" customWidth="1"/>
    <col min="16" max="16" width="12" style="1" customWidth="1"/>
    <col min="17" max="17" width="12.5703125" style="2" customWidth="1"/>
    <col min="18" max="18" width="11.28515625" style="2" customWidth="1"/>
    <col min="19" max="26" width="12.7109375" style="2" customWidth="1"/>
    <col min="27" max="27" width="9.140625" style="2"/>
    <col min="28" max="28" width="0" style="9" hidden="1" customWidth="1"/>
    <col min="29" max="30" width="14.7109375" style="9" hidden="1" customWidth="1"/>
    <col min="31" max="40" width="12.7109375" style="2" customWidth="1"/>
    <col min="41" max="16384" width="9.140625" style="2"/>
  </cols>
  <sheetData>
    <row r="1" spans="1:34" ht="18" customHeight="1" x14ac:dyDescent="0.3">
      <c r="A1" s="90" t="s">
        <v>59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34" ht="15.75" x14ac:dyDescent="0.25">
      <c r="A2" s="91" t="s">
        <v>60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34" ht="15.75" x14ac:dyDescent="0.25">
      <c r="A3" s="91" t="s">
        <v>61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4"/>
      <c r="T3" s="4"/>
      <c r="AB3" s="10"/>
      <c r="AC3" s="10"/>
      <c r="AD3" s="10"/>
      <c r="AE3" s="4"/>
      <c r="AF3" s="4"/>
      <c r="AG3" s="4"/>
      <c r="AH3" s="4"/>
    </row>
    <row r="4" spans="1:34" ht="15.75" x14ac:dyDescent="0.25">
      <c r="A4"/>
      <c r="B4"/>
      <c r="C4"/>
      <c r="D4"/>
      <c r="E4"/>
      <c r="F4"/>
      <c r="G4"/>
      <c r="H4" s="78"/>
      <c r="I4" s="78"/>
      <c r="J4" s="78"/>
      <c r="K4" s="78"/>
      <c r="L4" s="78"/>
      <c r="M4" s="78"/>
      <c r="N4" s="78"/>
      <c r="O4" s="78"/>
      <c r="P4" s="78"/>
      <c r="Q4" s="78"/>
      <c r="R4"/>
      <c r="S4" s="4"/>
      <c r="T4" s="4"/>
      <c r="AB4" s="10"/>
      <c r="AC4" s="10"/>
      <c r="AD4" s="10"/>
      <c r="AE4" s="4"/>
      <c r="AF4" s="4"/>
      <c r="AG4" s="4"/>
      <c r="AH4" s="4"/>
    </row>
    <row r="5" spans="1:34" ht="15.75" x14ac:dyDescent="0.25">
      <c r="A5" s="92" t="s">
        <v>62</v>
      </c>
      <c r="B5" s="92"/>
      <c r="C5" s="92"/>
      <c r="D5" s="92"/>
      <c r="E5" s="92"/>
      <c r="F5" s="79"/>
      <c r="G5" s="79"/>
      <c r="H5" s="79"/>
      <c r="I5" s="93" t="s">
        <v>63</v>
      </c>
      <c r="J5" s="93"/>
      <c r="K5" s="93"/>
      <c r="L5" s="93"/>
      <c r="M5" s="80"/>
      <c r="N5" s="80"/>
      <c r="O5" s="93" t="s">
        <v>64</v>
      </c>
      <c r="P5" s="93"/>
      <c r="Q5" s="93"/>
      <c r="R5" s="93"/>
    </row>
    <row r="6" spans="1:34" ht="15.75" x14ac:dyDescent="0.25">
      <c r="A6" s="81"/>
      <c r="B6" s="81"/>
      <c r="C6" s="81"/>
      <c r="D6" s="81"/>
      <c r="E6" s="81"/>
      <c r="F6" s="81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  <c r="R6" s="83"/>
    </row>
    <row r="7" spans="1:34" ht="15.75" x14ac:dyDescent="0.25">
      <c r="A7" s="84" t="s">
        <v>65</v>
      </c>
      <c r="B7" s="84" t="s">
        <v>52</v>
      </c>
      <c r="C7" s="84" t="s">
        <v>53</v>
      </c>
      <c r="D7" s="84" t="s">
        <v>66</v>
      </c>
      <c r="E7" s="84" t="s">
        <v>67</v>
      </c>
      <c r="F7" s="84" t="s">
        <v>68</v>
      </c>
      <c r="G7" s="84"/>
      <c r="H7" s="85" t="s">
        <v>52</v>
      </c>
      <c r="I7" s="85" t="s">
        <v>53</v>
      </c>
      <c r="J7" s="85" t="s">
        <v>66</v>
      </c>
      <c r="K7" s="85" t="s">
        <v>67</v>
      </c>
      <c r="L7" s="85" t="s">
        <v>68</v>
      </c>
      <c r="M7" s="85"/>
      <c r="N7" s="85" t="s">
        <v>52</v>
      </c>
      <c r="O7" s="85" t="s">
        <v>53</v>
      </c>
      <c r="P7" s="85" t="s">
        <v>66</v>
      </c>
      <c r="Q7" s="85" t="s">
        <v>67</v>
      </c>
      <c r="R7" s="86" t="s">
        <v>68</v>
      </c>
    </row>
    <row r="8" spans="1:34" ht="15.75" x14ac:dyDescent="0.25">
      <c r="A8" s="81">
        <v>0</v>
      </c>
      <c r="B8" s="81">
        <v>43358</v>
      </c>
      <c r="C8" s="81">
        <v>49859</v>
      </c>
      <c r="D8" s="81">
        <v>53763</v>
      </c>
      <c r="E8" s="81">
        <v>57664</v>
      </c>
      <c r="F8" s="81">
        <v>43358</v>
      </c>
      <c r="G8" s="81"/>
      <c r="H8" s="82">
        <f>B8/187*202</f>
        <v>46835.914438502674</v>
      </c>
      <c r="I8" s="82">
        <f>C8/187*202</f>
        <v>53858.385026737968</v>
      </c>
      <c r="J8" s="82">
        <f>D8/187*202</f>
        <v>58075.54010695187</v>
      </c>
      <c r="K8" s="82">
        <f>E8/187*202</f>
        <v>62289.454545454544</v>
      </c>
      <c r="L8" s="82">
        <v>46835.914438502674</v>
      </c>
      <c r="M8" s="82"/>
      <c r="N8" s="82">
        <f>B8/187*240</f>
        <v>55646.631016042782</v>
      </c>
      <c r="O8" s="82">
        <f>C8/187*240</f>
        <v>63990.160427807488</v>
      </c>
      <c r="P8" s="82">
        <f>D8/187*240</f>
        <v>69000.641711229953</v>
      </c>
      <c r="Q8" s="82">
        <f>E8/187*240</f>
        <v>74007.272727272735</v>
      </c>
      <c r="R8" s="82">
        <v>55646.631016042782</v>
      </c>
    </row>
    <row r="9" spans="1:34" ht="15.75" x14ac:dyDescent="0.25">
      <c r="A9" s="81">
        <v>1</v>
      </c>
      <c r="B9" s="81">
        <v>43358</v>
      </c>
      <c r="C9" s="81">
        <v>49859</v>
      </c>
      <c r="D9" s="81">
        <v>53763</v>
      </c>
      <c r="E9" s="81">
        <v>57664</v>
      </c>
      <c r="F9" s="81">
        <v>43358</v>
      </c>
      <c r="G9" s="81"/>
      <c r="H9" s="82">
        <f t="shared" ref="H9:K43" si="0">B9/187*202</f>
        <v>46835.914438502674</v>
      </c>
      <c r="I9" s="82">
        <f t="shared" si="0"/>
        <v>53858.385026737968</v>
      </c>
      <c r="J9" s="82">
        <f t="shared" si="0"/>
        <v>58075.54010695187</v>
      </c>
      <c r="K9" s="82">
        <f t="shared" si="0"/>
        <v>62289.454545454544</v>
      </c>
      <c r="L9" s="82">
        <v>46835.914438502674</v>
      </c>
      <c r="M9" s="82"/>
      <c r="N9" s="82">
        <f t="shared" ref="N9:Q43" si="1">B9/187*240</f>
        <v>55646.631016042782</v>
      </c>
      <c r="O9" s="82">
        <f t="shared" si="1"/>
        <v>63990.160427807488</v>
      </c>
      <c r="P9" s="82">
        <f t="shared" si="1"/>
        <v>69000.641711229953</v>
      </c>
      <c r="Q9" s="82">
        <f t="shared" si="1"/>
        <v>74007.272727272735</v>
      </c>
      <c r="R9" s="82">
        <v>55646.631016042782</v>
      </c>
    </row>
    <row r="10" spans="1:34" ht="15.75" x14ac:dyDescent="0.25">
      <c r="A10" s="81">
        <v>2</v>
      </c>
      <c r="B10" s="81">
        <v>43358</v>
      </c>
      <c r="C10" s="81">
        <v>49859</v>
      </c>
      <c r="D10" s="81">
        <v>53763</v>
      </c>
      <c r="E10" s="81">
        <v>57664</v>
      </c>
      <c r="F10" s="81">
        <v>43358</v>
      </c>
      <c r="G10" s="81"/>
      <c r="H10" s="82">
        <f t="shared" si="0"/>
        <v>46835.914438502674</v>
      </c>
      <c r="I10" s="82">
        <f t="shared" si="0"/>
        <v>53858.385026737968</v>
      </c>
      <c r="J10" s="82">
        <f t="shared" si="0"/>
        <v>58075.54010695187</v>
      </c>
      <c r="K10" s="82">
        <f t="shared" si="0"/>
        <v>62289.454545454544</v>
      </c>
      <c r="L10" s="82">
        <v>46835.914438502674</v>
      </c>
      <c r="M10" s="82"/>
      <c r="N10" s="82">
        <f t="shared" si="1"/>
        <v>55646.631016042782</v>
      </c>
      <c r="O10" s="82">
        <f t="shared" si="1"/>
        <v>63990.160427807488</v>
      </c>
      <c r="P10" s="82">
        <f t="shared" si="1"/>
        <v>69000.641711229953</v>
      </c>
      <c r="Q10" s="82">
        <f t="shared" si="1"/>
        <v>74007.272727272735</v>
      </c>
      <c r="R10" s="82">
        <v>55646.631016042782</v>
      </c>
    </row>
    <row r="11" spans="1:34" ht="15.75" x14ac:dyDescent="0.25">
      <c r="A11" s="81">
        <v>3</v>
      </c>
      <c r="B11" s="81">
        <v>47689</v>
      </c>
      <c r="C11" s="81">
        <v>54842</v>
      </c>
      <c r="D11" s="81">
        <v>59134</v>
      </c>
      <c r="E11" s="81">
        <v>63433</v>
      </c>
      <c r="F11" s="81">
        <v>47689</v>
      </c>
      <c r="G11" s="81"/>
      <c r="H11" s="82">
        <f t="shared" si="0"/>
        <v>51514.320855614977</v>
      </c>
      <c r="I11" s="82">
        <f t="shared" si="0"/>
        <v>59241.090909090904</v>
      </c>
      <c r="J11" s="82">
        <f t="shared" si="0"/>
        <v>63877.368983957225</v>
      </c>
      <c r="K11" s="82">
        <f t="shared" si="0"/>
        <v>68521.208556149722</v>
      </c>
      <c r="L11" s="82">
        <v>51514.320855614977</v>
      </c>
      <c r="M11" s="82"/>
      <c r="N11" s="82">
        <f t="shared" si="1"/>
        <v>61205.133689839575</v>
      </c>
      <c r="O11" s="82">
        <f t="shared" si="1"/>
        <v>70385.454545454544</v>
      </c>
      <c r="P11" s="82">
        <f t="shared" si="1"/>
        <v>75893.903743315517</v>
      </c>
      <c r="Q11" s="82">
        <f t="shared" si="1"/>
        <v>81411.336898395719</v>
      </c>
      <c r="R11" s="82">
        <v>61205.133689839575</v>
      </c>
    </row>
    <row r="12" spans="1:34" ht="15.75" x14ac:dyDescent="0.25">
      <c r="A12" s="81">
        <v>4</v>
      </c>
      <c r="B12" s="81">
        <v>47689</v>
      </c>
      <c r="C12" s="81">
        <v>54842</v>
      </c>
      <c r="D12" s="81">
        <v>59134</v>
      </c>
      <c r="E12" s="81">
        <v>63433</v>
      </c>
      <c r="F12" s="81">
        <v>47689</v>
      </c>
      <c r="G12" s="81"/>
      <c r="H12" s="82">
        <f t="shared" si="0"/>
        <v>51514.320855614977</v>
      </c>
      <c r="I12" s="82">
        <f t="shared" si="0"/>
        <v>59241.090909090904</v>
      </c>
      <c r="J12" s="82">
        <f t="shared" si="0"/>
        <v>63877.368983957225</v>
      </c>
      <c r="K12" s="82">
        <f t="shared" si="0"/>
        <v>68521.208556149722</v>
      </c>
      <c r="L12" s="82">
        <v>51514.320855614977</v>
      </c>
      <c r="M12" s="82"/>
      <c r="N12" s="82">
        <f t="shared" si="1"/>
        <v>61205.133689839575</v>
      </c>
      <c r="O12" s="82">
        <f t="shared" si="1"/>
        <v>70385.454545454544</v>
      </c>
      <c r="P12" s="82">
        <f t="shared" si="1"/>
        <v>75893.903743315517</v>
      </c>
      <c r="Q12" s="82">
        <f t="shared" si="1"/>
        <v>81411.336898395719</v>
      </c>
      <c r="R12" s="82">
        <v>61205.133689839575</v>
      </c>
    </row>
    <row r="13" spans="1:34" ht="15.75" x14ac:dyDescent="0.25">
      <c r="A13" s="81">
        <v>5</v>
      </c>
      <c r="B13" s="81">
        <v>47689</v>
      </c>
      <c r="C13" s="81">
        <v>54842</v>
      </c>
      <c r="D13" s="81">
        <v>59134</v>
      </c>
      <c r="E13" s="81">
        <v>63433</v>
      </c>
      <c r="F13" s="81">
        <v>47689</v>
      </c>
      <c r="G13" s="81"/>
      <c r="H13" s="82">
        <f t="shared" si="0"/>
        <v>51514.320855614977</v>
      </c>
      <c r="I13" s="82">
        <f t="shared" si="0"/>
        <v>59241.090909090904</v>
      </c>
      <c r="J13" s="82">
        <f t="shared" si="0"/>
        <v>63877.368983957225</v>
      </c>
      <c r="K13" s="82">
        <f t="shared" si="0"/>
        <v>68521.208556149722</v>
      </c>
      <c r="L13" s="82">
        <v>51514.320855614977</v>
      </c>
      <c r="M13" s="82"/>
      <c r="N13" s="82">
        <f t="shared" si="1"/>
        <v>61205.133689839575</v>
      </c>
      <c r="O13" s="82">
        <f t="shared" si="1"/>
        <v>70385.454545454544</v>
      </c>
      <c r="P13" s="82">
        <f t="shared" si="1"/>
        <v>75893.903743315517</v>
      </c>
      <c r="Q13" s="82">
        <f t="shared" si="1"/>
        <v>81411.336898395719</v>
      </c>
      <c r="R13" s="82">
        <v>61205.133689839575</v>
      </c>
    </row>
    <row r="14" spans="1:34" ht="15.75" x14ac:dyDescent="0.25">
      <c r="A14" s="81">
        <v>6</v>
      </c>
      <c r="B14" s="81">
        <v>49780</v>
      </c>
      <c r="C14" s="81">
        <v>57245</v>
      </c>
      <c r="D14" s="81">
        <v>61742</v>
      </c>
      <c r="E14" s="81">
        <v>66205</v>
      </c>
      <c r="F14" s="81">
        <v>49780</v>
      </c>
      <c r="G14" s="81"/>
      <c r="H14" s="82">
        <f t="shared" si="0"/>
        <v>53773.048128342241</v>
      </c>
      <c r="I14" s="82">
        <f t="shared" si="0"/>
        <v>61836.844919786097</v>
      </c>
      <c r="J14" s="82">
        <f t="shared" si="0"/>
        <v>66694.566844919784</v>
      </c>
      <c r="K14" s="82">
        <f t="shared" si="0"/>
        <v>71515.561497326213</v>
      </c>
      <c r="L14" s="82">
        <v>53773.048128342241</v>
      </c>
      <c r="M14" s="82"/>
      <c r="N14" s="82">
        <f t="shared" si="1"/>
        <v>63888.770053475935</v>
      </c>
      <c r="O14" s="82">
        <f t="shared" si="1"/>
        <v>73469.518716577542</v>
      </c>
      <c r="P14" s="82">
        <f t="shared" si="1"/>
        <v>79241.069518716584</v>
      </c>
      <c r="Q14" s="82">
        <f t="shared" si="1"/>
        <v>84968.983957219258</v>
      </c>
      <c r="R14" s="82">
        <v>63888.770053475935</v>
      </c>
    </row>
    <row r="15" spans="1:34" ht="15.75" x14ac:dyDescent="0.25">
      <c r="A15" s="81">
        <v>7</v>
      </c>
      <c r="B15" s="81">
        <v>49780</v>
      </c>
      <c r="C15" s="81">
        <v>57245</v>
      </c>
      <c r="D15" s="81">
        <v>61742</v>
      </c>
      <c r="E15" s="81">
        <v>66205</v>
      </c>
      <c r="F15" s="81">
        <v>49780</v>
      </c>
      <c r="G15" s="81"/>
      <c r="H15" s="82">
        <f t="shared" si="0"/>
        <v>53773.048128342241</v>
      </c>
      <c r="I15" s="82">
        <f t="shared" si="0"/>
        <v>61836.844919786097</v>
      </c>
      <c r="J15" s="82">
        <f t="shared" si="0"/>
        <v>66694.566844919784</v>
      </c>
      <c r="K15" s="82">
        <f t="shared" si="0"/>
        <v>71515.561497326213</v>
      </c>
      <c r="L15" s="82">
        <v>53773.048128342241</v>
      </c>
      <c r="M15" s="82"/>
      <c r="N15" s="82">
        <f t="shared" si="1"/>
        <v>63888.770053475935</v>
      </c>
      <c r="O15" s="82">
        <f t="shared" si="1"/>
        <v>73469.518716577542</v>
      </c>
      <c r="P15" s="82">
        <f t="shared" si="1"/>
        <v>79241.069518716584</v>
      </c>
      <c r="Q15" s="82">
        <f t="shared" si="1"/>
        <v>84968.983957219258</v>
      </c>
      <c r="R15" s="87">
        <v>63888.770053475935</v>
      </c>
    </row>
    <row r="16" spans="1:34" ht="15.75" x14ac:dyDescent="0.25">
      <c r="A16" s="81">
        <v>8</v>
      </c>
      <c r="B16" s="81">
        <v>49780</v>
      </c>
      <c r="C16" s="81">
        <v>57245</v>
      </c>
      <c r="D16" s="81">
        <v>61742</v>
      </c>
      <c r="E16" s="81">
        <v>66205</v>
      </c>
      <c r="F16" s="81">
        <v>49780</v>
      </c>
      <c r="G16" s="81"/>
      <c r="H16" s="82">
        <f t="shared" si="0"/>
        <v>53773.048128342241</v>
      </c>
      <c r="I16" s="82">
        <f t="shared" si="0"/>
        <v>61836.844919786097</v>
      </c>
      <c r="J16" s="82">
        <f t="shared" si="0"/>
        <v>66694.566844919784</v>
      </c>
      <c r="K16" s="82">
        <f t="shared" si="0"/>
        <v>71515.561497326213</v>
      </c>
      <c r="L16" s="82">
        <v>53773.048128342241</v>
      </c>
      <c r="M16" s="82"/>
      <c r="N16" s="82">
        <f t="shared" si="1"/>
        <v>63888.770053475935</v>
      </c>
      <c r="O16" s="82">
        <f t="shared" si="1"/>
        <v>73469.518716577542</v>
      </c>
      <c r="P16" s="82">
        <f t="shared" si="1"/>
        <v>79241.069518716584</v>
      </c>
      <c r="Q16" s="82">
        <f t="shared" si="1"/>
        <v>84968.983957219258</v>
      </c>
      <c r="R16" s="82">
        <v>63888.770053475935</v>
      </c>
    </row>
    <row r="17" spans="1:18" ht="15.75" x14ac:dyDescent="0.25">
      <c r="A17" s="81">
        <v>9</v>
      </c>
      <c r="B17" s="81">
        <v>51283</v>
      </c>
      <c r="C17" s="81">
        <v>58974</v>
      </c>
      <c r="D17" s="81">
        <v>63606</v>
      </c>
      <c r="E17" s="81">
        <v>68205</v>
      </c>
      <c r="F17" s="81">
        <v>51283</v>
      </c>
      <c r="G17" s="81"/>
      <c r="H17" s="82">
        <f t="shared" si="0"/>
        <v>55396.609625668454</v>
      </c>
      <c r="I17" s="82">
        <f t="shared" si="0"/>
        <v>63704.534759358292</v>
      </c>
      <c r="J17" s="82">
        <f t="shared" si="0"/>
        <v>68708.085561497326</v>
      </c>
      <c r="K17" s="82">
        <f t="shared" si="0"/>
        <v>73675.989304812843</v>
      </c>
      <c r="L17" s="82">
        <v>55396.609625668454</v>
      </c>
      <c r="M17" s="82"/>
      <c r="N17" s="82">
        <f t="shared" si="1"/>
        <v>65817.754010695193</v>
      </c>
      <c r="O17" s="82">
        <f t="shared" si="1"/>
        <v>75688.556149732627</v>
      </c>
      <c r="P17" s="82">
        <f t="shared" si="1"/>
        <v>81633.368983957218</v>
      </c>
      <c r="Q17" s="82">
        <f t="shared" si="1"/>
        <v>87535.828877005348</v>
      </c>
      <c r="R17" s="82">
        <v>65817.754010695193</v>
      </c>
    </row>
    <row r="18" spans="1:18" ht="15.75" x14ac:dyDescent="0.25">
      <c r="A18" s="81">
        <v>10</v>
      </c>
      <c r="B18" s="81">
        <v>51795</v>
      </c>
      <c r="C18" s="81">
        <v>59563</v>
      </c>
      <c r="D18" s="81">
        <v>64242</v>
      </c>
      <c r="E18" s="81">
        <v>68887</v>
      </c>
      <c r="F18" s="81">
        <v>51795</v>
      </c>
      <c r="G18" s="81"/>
      <c r="H18" s="82">
        <f t="shared" si="0"/>
        <v>55949.679144385031</v>
      </c>
      <c r="I18" s="82">
        <f t="shared" si="0"/>
        <v>64340.780748663099</v>
      </c>
      <c r="J18" s="82">
        <f t="shared" si="0"/>
        <v>69395.101604278083</v>
      </c>
      <c r="K18" s="82">
        <f t="shared" si="0"/>
        <v>74412.69518716578</v>
      </c>
      <c r="L18" s="82">
        <v>55949.679144385031</v>
      </c>
      <c r="M18" s="82"/>
      <c r="N18" s="82">
        <f t="shared" si="1"/>
        <v>66474.866310160432</v>
      </c>
      <c r="O18" s="82">
        <f t="shared" si="1"/>
        <v>76444.491978609614</v>
      </c>
      <c r="P18" s="82">
        <f t="shared" si="1"/>
        <v>82449.625668449196</v>
      </c>
      <c r="Q18" s="82">
        <f t="shared" si="1"/>
        <v>88411.122994652411</v>
      </c>
      <c r="R18" s="82">
        <v>66474.866310160432</v>
      </c>
    </row>
    <row r="19" spans="1:18" ht="15.75" x14ac:dyDescent="0.25">
      <c r="A19" s="89">
        <v>11</v>
      </c>
      <c r="B19" s="89">
        <v>52313</v>
      </c>
      <c r="C19" s="89">
        <v>60159</v>
      </c>
      <c r="D19" s="81">
        <v>64884</v>
      </c>
      <c r="E19" s="81">
        <v>69575</v>
      </c>
      <c r="F19" s="81">
        <v>52313</v>
      </c>
      <c r="G19" s="81"/>
      <c r="H19" s="82">
        <f t="shared" si="0"/>
        <v>56509.229946524065</v>
      </c>
      <c r="I19" s="82">
        <f t="shared" si="0"/>
        <v>64984.588235294112</v>
      </c>
      <c r="J19" s="82">
        <f t="shared" si="0"/>
        <v>70088.598930481283</v>
      </c>
      <c r="K19" s="82">
        <f t="shared" si="0"/>
        <v>75155.882352941175</v>
      </c>
      <c r="L19" s="82">
        <v>56509.229946524065</v>
      </c>
      <c r="M19" s="82"/>
      <c r="N19" s="82">
        <f t="shared" si="1"/>
        <v>67139.679144385023</v>
      </c>
      <c r="O19" s="82">
        <f t="shared" si="1"/>
        <v>77209.411764705874</v>
      </c>
      <c r="P19" s="82">
        <f t="shared" si="1"/>
        <v>83273.582887700541</v>
      </c>
      <c r="Q19" s="82">
        <f t="shared" si="1"/>
        <v>89294.117647058825</v>
      </c>
      <c r="R19" s="82">
        <v>67139.679144385023</v>
      </c>
    </row>
    <row r="20" spans="1:18" ht="15.75" x14ac:dyDescent="0.25">
      <c r="A20" s="81">
        <v>12</v>
      </c>
      <c r="B20" s="81">
        <v>52837</v>
      </c>
      <c r="C20" s="81">
        <v>60761</v>
      </c>
      <c r="D20" s="81">
        <v>65533</v>
      </c>
      <c r="E20" s="81">
        <v>70271</v>
      </c>
      <c r="F20" s="81">
        <v>52837</v>
      </c>
      <c r="G20" s="81"/>
      <c r="H20" s="82">
        <f t="shared" si="0"/>
        <v>57075.262032085564</v>
      </c>
      <c r="I20" s="82">
        <f t="shared" si="0"/>
        <v>65634.877005347589</v>
      </c>
      <c r="J20" s="82">
        <f t="shared" si="0"/>
        <v>70789.657754010695</v>
      </c>
      <c r="K20" s="82">
        <f t="shared" si="0"/>
        <v>75907.711229946523</v>
      </c>
      <c r="L20" s="82">
        <v>57075.262032085564</v>
      </c>
      <c r="M20" s="82"/>
      <c r="N20" s="82">
        <f t="shared" si="1"/>
        <v>67812.19251336898</v>
      </c>
      <c r="O20" s="82">
        <f t="shared" si="1"/>
        <v>77982.032085561499</v>
      </c>
      <c r="P20" s="82">
        <f t="shared" si="1"/>
        <v>84106.524064171128</v>
      </c>
      <c r="Q20" s="82">
        <f t="shared" si="1"/>
        <v>90187.379679144375</v>
      </c>
      <c r="R20" s="82">
        <v>67812.19251336898</v>
      </c>
    </row>
    <row r="21" spans="1:18" ht="15.75" x14ac:dyDescent="0.25">
      <c r="A21" s="81">
        <v>13</v>
      </c>
      <c r="B21" s="81">
        <v>53365</v>
      </c>
      <c r="C21" s="81">
        <v>61368</v>
      </c>
      <c r="D21" s="81">
        <v>66189</v>
      </c>
      <c r="E21" s="81">
        <v>70974</v>
      </c>
      <c r="F21" s="81">
        <v>53365</v>
      </c>
      <c r="G21" s="81"/>
      <c r="H21" s="82">
        <f t="shared" si="0"/>
        <v>57645.614973262032</v>
      </c>
      <c r="I21" s="82">
        <f t="shared" si="0"/>
        <v>66290.566844919784</v>
      </c>
      <c r="J21" s="82">
        <f t="shared" si="0"/>
        <v>71498.278074866306</v>
      </c>
      <c r="K21" s="82">
        <f t="shared" si="0"/>
        <v>76667.101604278083</v>
      </c>
      <c r="L21" s="82">
        <v>57645.614973262032</v>
      </c>
      <c r="M21" s="82"/>
      <c r="N21" s="82">
        <f t="shared" si="1"/>
        <v>68489.839572192519</v>
      </c>
      <c r="O21" s="82">
        <f t="shared" si="1"/>
        <v>78761.069518716584</v>
      </c>
      <c r="P21" s="82">
        <f t="shared" si="1"/>
        <v>84948.449197860959</v>
      </c>
      <c r="Q21" s="82">
        <f t="shared" si="1"/>
        <v>91089.625668449196</v>
      </c>
      <c r="R21" s="82">
        <v>68489.839572192519</v>
      </c>
    </row>
    <row r="22" spans="1:18" ht="15.75" x14ac:dyDescent="0.25">
      <c r="A22" s="81">
        <v>14</v>
      </c>
      <c r="B22" s="81">
        <v>53899</v>
      </c>
      <c r="C22" s="81">
        <v>61982</v>
      </c>
      <c r="D22" s="81">
        <v>66850</v>
      </c>
      <c r="E22" s="81">
        <v>71684</v>
      </c>
      <c r="F22" s="81">
        <v>53899</v>
      </c>
      <c r="G22" s="81"/>
      <c r="H22" s="82">
        <f t="shared" si="0"/>
        <v>58222.449197860966</v>
      </c>
      <c r="I22" s="82">
        <f t="shared" si="0"/>
        <v>66953.818181818177</v>
      </c>
      <c r="J22" s="82">
        <f t="shared" si="0"/>
        <v>72212.299465240649</v>
      </c>
      <c r="K22" s="82">
        <f t="shared" si="0"/>
        <v>77434.053475935827</v>
      </c>
      <c r="L22" s="82">
        <v>58222.449197860966</v>
      </c>
      <c r="M22" s="82"/>
      <c r="N22" s="82">
        <f t="shared" si="1"/>
        <v>69175.187165775409</v>
      </c>
      <c r="O22" s="82">
        <f t="shared" si="1"/>
        <v>79549.090909090912</v>
      </c>
      <c r="P22" s="82">
        <f t="shared" si="1"/>
        <v>85796.791443850263</v>
      </c>
      <c r="Q22" s="82">
        <f t="shared" si="1"/>
        <v>92000.855614973261</v>
      </c>
      <c r="R22" s="82">
        <v>69175.187165775409</v>
      </c>
    </row>
    <row r="23" spans="1:18" ht="15.75" x14ac:dyDescent="0.25">
      <c r="A23" s="81">
        <v>15</v>
      </c>
      <c r="B23" s="81">
        <v>54438</v>
      </c>
      <c r="C23" s="81">
        <v>62602</v>
      </c>
      <c r="D23" s="81">
        <v>67519</v>
      </c>
      <c r="E23" s="81">
        <v>72401</v>
      </c>
      <c r="F23" s="81">
        <v>54438</v>
      </c>
      <c r="G23" s="81"/>
      <c r="H23" s="82">
        <f t="shared" si="0"/>
        <v>58804.684491978609</v>
      </c>
      <c r="I23" s="82">
        <f t="shared" si="0"/>
        <v>67623.550802139027</v>
      </c>
      <c r="J23" s="82">
        <f t="shared" si="0"/>
        <v>72934.962566844915</v>
      </c>
      <c r="K23" s="82">
        <f t="shared" si="0"/>
        <v>78208.566844919784</v>
      </c>
      <c r="L23" s="82">
        <v>58804.684491978609</v>
      </c>
      <c r="M23" s="82"/>
      <c r="N23" s="82">
        <f t="shared" si="1"/>
        <v>69866.951871657759</v>
      </c>
      <c r="O23" s="82">
        <f t="shared" si="1"/>
        <v>80344.812834224591</v>
      </c>
      <c r="P23" s="82">
        <f t="shared" si="1"/>
        <v>86655.401069518717</v>
      </c>
      <c r="Q23" s="82">
        <f t="shared" si="1"/>
        <v>92921.069518716584</v>
      </c>
      <c r="R23" s="82">
        <v>69866.951871657759</v>
      </c>
    </row>
    <row r="24" spans="1:18" ht="15.75" x14ac:dyDescent="0.25">
      <c r="A24" s="81">
        <v>16</v>
      </c>
      <c r="B24" s="81">
        <v>54982</v>
      </c>
      <c r="C24" s="81">
        <v>63228</v>
      </c>
      <c r="D24" s="81">
        <v>68194</v>
      </c>
      <c r="E24" s="81">
        <v>73125</v>
      </c>
      <c r="F24" s="81">
        <v>54982</v>
      </c>
      <c r="G24" s="81"/>
      <c r="H24" s="82">
        <f t="shared" si="0"/>
        <v>59392.320855614969</v>
      </c>
      <c r="I24" s="82">
        <f t="shared" si="0"/>
        <v>68299.76470588235</v>
      </c>
      <c r="J24" s="82">
        <f t="shared" si="0"/>
        <v>73664.106951871654</v>
      </c>
      <c r="K24" s="82">
        <f t="shared" si="0"/>
        <v>78990.641711229953</v>
      </c>
      <c r="L24" s="82">
        <v>59392.320855614969</v>
      </c>
      <c r="M24" s="82"/>
      <c r="N24" s="82">
        <f t="shared" si="1"/>
        <v>70565.133689839568</v>
      </c>
      <c r="O24" s="82">
        <f t="shared" si="1"/>
        <v>81148.23529411765</v>
      </c>
      <c r="P24" s="82">
        <f t="shared" si="1"/>
        <v>87521.711229946523</v>
      </c>
      <c r="Q24" s="82">
        <f t="shared" si="1"/>
        <v>93850.26737967915</v>
      </c>
      <c r="R24" s="82">
        <v>70565.133689839568</v>
      </c>
    </row>
    <row r="25" spans="1:18" ht="15.75" x14ac:dyDescent="0.25">
      <c r="A25" s="81">
        <v>17</v>
      </c>
      <c r="B25" s="81">
        <v>55532</v>
      </c>
      <c r="C25" s="81">
        <v>63860</v>
      </c>
      <c r="D25" s="81">
        <v>68876</v>
      </c>
      <c r="E25" s="81">
        <v>73856</v>
      </c>
      <c r="F25" s="81">
        <v>55532</v>
      </c>
      <c r="G25" s="81"/>
      <c r="H25" s="82">
        <f t="shared" si="0"/>
        <v>59986.438502673795</v>
      </c>
      <c r="I25" s="82">
        <f t="shared" si="0"/>
        <v>68982.45989304813</v>
      </c>
      <c r="J25" s="82">
        <f t="shared" si="0"/>
        <v>74400.812834224591</v>
      </c>
      <c r="K25" s="82">
        <f t="shared" si="0"/>
        <v>79780.278074866306</v>
      </c>
      <c r="L25" s="82">
        <v>59986.438502673795</v>
      </c>
      <c r="M25" s="82"/>
      <c r="N25" s="82">
        <f t="shared" si="1"/>
        <v>71271.016042780742</v>
      </c>
      <c r="O25" s="82">
        <f t="shared" si="1"/>
        <v>81959.358288770047</v>
      </c>
      <c r="P25" s="82">
        <f t="shared" si="1"/>
        <v>88397.005347593586</v>
      </c>
      <c r="Q25" s="82">
        <f t="shared" si="1"/>
        <v>94788.449197860959</v>
      </c>
      <c r="R25" s="82">
        <v>71271.016042780742</v>
      </c>
    </row>
    <row r="26" spans="1:18" ht="15.75" x14ac:dyDescent="0.25">
      <c r="A26" s="81">
        <v>18</v>
      </c>
      <c r="B26" s="81">
        <v>56087</v>
      </c>
      <c r="C26" s="81">
        <v>64499</v>
      </c>
      <c r="D26" s="81">
        <v>69565</v>
      </c>
      <c r="E26" s="81">
        <v>74594</v>
      </c>
      <c r="F26" s="81">
        <v>56087</v>
      </c>
      <c r="G26" s="81"/>
      <c r="H26" s="82">
        <f t="shared" si="0"/>
        <v>60585.957219251337</v>
      </c>
      <c r="I26" s="82">
        <f t="shared" si="0"/>
        <v>69672.716577540108</v>
      </c>
      <c r="J26" s="82">
        <f t="shared" si="0"/>
        <v>75145.080213903741</v>
      </c>
      <c r="K26" s="82">
        <f t="shared" si="0"/>
        <v>80577.475935828872</v>
      </c>
      <c r="L26" s="82">
        <v>60585.957219251337</v>
      </c>
      <c r="M26" s="82"/>
      <c r="N26" s="82">
        <f t="shared" si="1"/>
        <v>71983.315508021391</v>
      </c>
      <c r="O26" s="82">
        <f t="shared" si="1"/>
        <v>82779.465240641715</v>
      </c>
      <c r="P26" s="82">
        <f t="shared" si="1"/>
        <v>89281.283422459892</v>
      </c>
      <c r="Q26" s="82">
        <f t="shared" si="1"/>
        <v>95735.614973262025</v>
      </c>
      <c r="R26" s="82">
        <v>71983.315508021391</v>
      </c>
    </row>
    <row r="27" spans="1:18" ht="15.75" x14ac:dyDescent="0.25">
      <c r="A27" s="81">
        <v>19</v>
      </c>
      <c r="B27" s="81">
        <v>56648</v>
      </c>
      <c r="C27" s="81">
        <v>65144</v>
      </c>
      <c r="D27" s="81">
        <v>70261</v>
      </c>
      <c r="E27" s="81">
        <v>75340</v>
      </c>
      <c r="F27" s="81">
        <v>56648</v>
      </c>
      <c r="G27" s="81"/>
      <c r="H27" s="82">
        <f t="shared" si="0"/>
        <v>61191.957219251337</v>
      </c>
      <c r="I27" s="82">
        <f t="shared" si="0"/>
        <v>70369.454545454544</v>
      </c>
      <c r="J27" s="82">
        <f t="shared" si="0"/>
        <v>75896.909090909088</v>
      </c>
      <c r="K27" s="82">
        <f t="shared" si="0"/>
        <v>81383.315508021391</v>
      </c>
      <c r="L27" s="82">
        <v>61191.957219251337</v>
      </c>
      <c r="M27" s="82"/>
      <c r="N27" s="82">
        <f t="shared" si="1"/>
        <v>72703.315508021391</v>
      </c>
      <c r="O27" s="82">
        <f t="shared" si="1"/>
        <v>83607.272727272735</v>
      </c>
      <c r="P27" s="82">
        <f t="shared" si="1"/>
        <v>90174.545454545456</v>
      </c>
      <c r="Q27" s="82">
        <f t="shared" si="1"/>
        <v>96693.048128342241</v>
      </c>
      <c r="R27" s="82">
        <v>72703.315508021391</v>
      </c>
    </row>
    <row r="28" spans="1:18" ht="15.75" x14ac:dyDescent="0.25">
      <c r="A28" s="81">
        <v>20</v>
      </c>
      <c r="B28" s="81">
        <v>57214</v>
      </c>
      <c r="C28" s="81">
        <v>65795</v>
      </c>
      <c r="D28" s="81">
        <v>70963</v>
      </c>
      <c r="E28" s="81">
        <v>76094</v>
      </c>
      <c r="F28" s="81">
        <v>57214</v>
      </c>
      <c r="G28" s="81"/>
      <c r="H28" s="82">
        <f t="shared" si="0"/>
        <v>61803.358288770047</v>
      </c>
      <c r="I28" s="82">
        <f t="shared" si="0"/>
        <v>71072.673796791452</v>
      </c>
      <c r="J28" s="82">
        <f t="shared" si="0"/>
        <v>76655.219251336908</v>
      </c>
      <c r="K28" s="82">
        <f t="shared" si="0"/>
        <v>82197.796791443849</v>
      </c>
      <c r="L28" s="82">
        <v>61803.358288770047</v>
      </c>
      <c r="M28" s="82"/>
      <c r="N28" s="82">
        <f t="shared" si="1"/>
        <v>73429.73262032085</v>
      </c>
      <c r="O28" s="82">
        <f t="shared" si="1"/>
        <v>84442.780748663106</v>
      </c>
      <c r="P28" s="82">
        <f t="shared" si="1"/>
        <v>91075.508021390386</v>
      </c>
      <c r="Q28" s="82">
        <f t="shared" si="1"/>
        <v>97660.748663101607</v>
      </c>
      <c r="R28" s="82">
        <v>73429.73262032085</v>
      </c>
    </row>
    <row r="29" spans="1:18" ht="15.75" x14ac:dyDescent="0.25">
      <c r="A29" s="81">
        <v>21</v>
      </c>
      <c r="B29" s="81">
        <v>57787</v>
      </c>
      <c r="C29" s="81">
        <v>66453</v>
      </c>
      <c r="D29" s="81">
        <v>71673</v>
      </c>
      <c r="E29" s="81">
        <v>76855</v>
      </c>
      <c r="F29" s="81">
        <v>57787</v>
      </c>
      <c r="G29" s="81"/>
      <c r="H29" s="82">
        <f t="shared" si="0"/>
        <v>62422.320855614969</v>
      </c>
      <c r="I29" s="82">
        <f t="shared" si="0"/>
        <v>71783.454545454544</v>
      </c>
      <c r="J29" s="82">
        <f t="shared" si="0"/>
        <v>77422.171122994652</v>
      </c>
      <c r="K29" s="82">
        <f t="shared" si="0"/>
        <v>83019.839572192519</v>
      </c>
      <c r="L29" s="82">
        <v>62422.320855614969</v>
      </c>
      <c r="M29" s="82"/>
      <c r="N29" s="82">
        <f t="shared" si="1"/>
        <v>74165.133689839568</v>
      </c>
      <c r="O29" s="82">
        <f t="shared" si="1"/>
        <v>85287.272727272735</v>
      </c>
      <c r="P29" s="82">
        <f t="shared" si="1"/>
        <v>91986.737967914436</v>
      </c>
      <c r="Q29" s="82">
        <f t="shared" si="1"/>
        <v>98637.433155080216</v>
      </c>
      <c r="R29" s="82">
        <v>74165.133689839568</v>
      </c>
    </row>
    <row r="30" spans="1:18" ht="15.75" x14ac:dyDescent="0.25">
      <c r="A30" s="81">
        <v>22</v>
      </c>
      <c r="B30" s="81">
        <v>58364</v>
      </c>
      <c r="C30" s="81">
        <v>67118</v>
      </c>
      <c r="D30" s="81">
        <v>72389</v>
      </c>
      <c r="E30" s="81">
        <v>77623</v>
      </c>
      <c r="F30" s="81">
        <v>58364</v>
      </c>
      <c r="G30" s="81"/>
      <c r="H30" s="82">
        <f t="shared" si="0"/>
        <v>63045.604278074868</v>
      </c>
      <c r="I30" s="82">
        <f t="shared" si="0"/>
        <v>72501.796791443849</v>
      </c>
      <c r="J30" s="82">
        <f t="shared" si="0"/>
        <v>78195.604278074868</v>
      </c>
      <c r="K30" s="82">
        <f t="shared" si="0"/>
        <v>83849.443850267387</v>
      </c>
      <c r="L30" s="82">
        <v>63045.604278074868</v>
      </c>
      <c r="M30" s="82"/>
      <c r="N30" s="82">
        <f t="shared" si="1"/>
        <v>74905.668449197867</v>
      </c>
      <c r="O30" s="82">
        <f t="shared" si="1"/>
        <v>86140.748663101607</v>
      </c>
      <c r="P30" s="82">
        <f t="shared" si="1"/>
        <v>92905.668449197867</v>
      </c>
      <c r="Q30" s="82">
        <f t="shared" si="1"/>
        <v>99623.101604278083</v>
      </c>
      <c r="R30" s="82">
        <v>74905.668449197867</v>
      </c>
    </row>
    <row r="31" spans="1:18" ht="15.75" x14ac:dyDescent="0.25">
      <c r="A31" s="81">
        <v>23</v>
      </c>
      <c r="B31" s="81">
        <v>58948</v>
      </c>
      <c r="C31" s="81">
        <v>67789</v>
      </c>
      <c r="D31" s="81">
        <v>73113</v>
      </c>
      <c r="E31" s="81">
        <v>78399</v>
      </c>
      <c r="F31" s="81">
        <v>58948</v>
      </c>
      <c r="G31" s="81"/>
      <c r="H31" s="82">
        <f t="shared" si="0"/>
        <v>63676.449197860966</v>
      </c>
      <c r="I31" s="82">
        <f t="shared" si="0"/>
        <v>73226.620320855611</v>
      </c>
      <c r="J31" s="82">
        <f t="shared" si="0"/>
        <v>78977.679144385038</v>
      </c>
      <c r="K31" s="82">
        <f t="shared" si="0"/>
        <v>84687.689839572195</v>
      </c>
      <c r="L31" s="82">
        <v>63676.449197860966</v>
      </c>
      <c r="M31" s="82"/>
      <c r="N31" s="82">
        <f t="shared" si="1"/>
        <v>75655.187165775409</v>
      </c>
      <c r="O31" s="82">
        <f t="shared" si="1"/>
        <v>87001.925133689831</v>
      </c>
      <c r="P31" s="82">
        <f t="shared" si="1"/>
        <v>93834.866310160432</v>
      </c>
      <c r="Q31" s="82">
        <f t="shared" si="1"/>
        <v>100619.03743315508</v>
      </c>
      <c r="R31" s="82">
        <v>75655.187165775409</v>
      </c>
    </row>
    <row r="32" spans="1:18" ht="15.75" x14ac:dyDescent="0.25">
      <c r="A32" s="81">
        <v>24</v>
      </c>
      <c r="B32" s="81">
        <v>59538</v>
      </c>
      <c r="C32" s="81">
        <v>68467</v>
      </c>
      <c r="D32" s="81">
        <v>73845</v>
      </c>
      <c r="E32" s="81">
        <v>79183</v>
      </c>
      <c r="F32" s="81">
        <v>59538</v>
      </c>
      <c r="G32" s="81"/>
      <c r="H32" s="82">
        <f t="shared" si="0"/>
        <v>64313.775401069513</v>
      </c>
      <c r="I32" s="82">
        <f t="shared" si="0"/>
        <v>73959.005347593586</v>
      </c>
      <c r="J32" s="82">
        <f t="shared" si="0"/>
        <v>79768.395721925132</v>
      </c>
      <c r="K32" s="82">
        <f t="shared" si="0"/>
        <v>85534.577540106955</v>
      </c>
      <c r="L32" s="82">
        <v>64313.775401069513</v>
      </c>
      <c r="M32" s="82"/>
      <c r="N32" s="82">
        <f t="shared" si="1"/>
        <v>76412.406417112303</v>
      </c>
      <c r="O32" s="82">
        <f t="shared" si="1"/>
        <v>87872.085561497326</v>
      </c>
      <c r="P32" s="82">
        <f t="shared" si="1"/>
        <v>94774.331550802133</v>
      </c>
      <c r="Q32" s="82">
        <f t="shared" si="1"/>
        <v>101625.24064171124</v>
      </c>
      <c r="R32" s="82">
        <v>76412.406417112303</v>
      </c>
    </row>
    <row r="33" spans="1:18" ht="15.75" x14ac:dyDescent="0.25">
      <c r="A33" s="81">
        <v>25</v>
      </c>
      <c r="B33" s="81">
        <v>60133</v>
      </c>
      <c r="C33" s="81">
        <v>69151</v>
      </c>
      <c r="D33" s="81">
        <v>74583</v>
      </c>
      <c r="E33" s="81">
        <v>79975</v>
      </c>
      <c r="F33" s="81">
        <v>60133</v>
      </c>
      <c r="G33" s="81"/>
      <c r="H33" s="82">
        <f t="shared" si="0"/>
        <v>64956.502673796793</v>
      </c>
      <c r="I33" s="82">
        <f t="shared" si="0"/>
        <v>74697.871657754018</v>
      </c>
      <c r="J33" s="82">
        <f t="shared" si="0"/>
        <v>80565.593582887697</v>
      </c>
      <c r="K33" s="82">
        <f t="shared" si="0"/>
        <v>86390.106951871654</v>
      </c>
      <c r="L33" s="82">
        <v>64956.502673796793</v>
      </c>
      <c r="M33" s="82"/>
      <c r="N33" s="82">
        <f t="shared" si="1"/>
        <v>77176.042780748656</v>
      </c>
      <c r="O33" s="82">
        <f t="shared" si="1"/>
        <v>88749.946524064173</v>
      </c>
      <c r="P33" s="82">
        <f t="shared" si="1"/>
        <v>95721.4973262032</v>
      </c>
      <c r="Q33" s="82">
        <f t="shared" si="1"/>
        <v>102641.71122994652</v>
      </c>
      <c r="R33" s="82">
        <v>77176.042780748656</v>
      </c>
    </row>
    <row r="34" spans="1:18" ht="15.75" x14ac:dyDescent="0.25">
      <c r="A34" s="81">
        <v>26</v>
      </c>
      <c r="B34" s="81">
        <v>60734</v>
      </c>
      <c r="C34" s="81">
        <v>69843</v>
      </c>
      <c r="D34" s="81">
        <v>75329</v>
      </c>
      <c r="E34" s="81">
        <v>80775</v>
      </c>
      <c r="F34" s="81">
        <v>60734</v>
      </c>
      <c r="G34" s="81"/>
      <c r="H34" s="82">
        <f t="shared" si="0"/>
        <v>65605.711229946523</v>
      </c>
      <c r="I34" s="82">
        <f t="shared" si="0"/>
        <v>75445.379679144389</v>
      </c>
      <c r="J34" s="82">
        <f t="shared" si="0"/>
        <v>81371.433155080216</v>
      </c>
      <c r="K34" s="82">
        <f t="shared" si="0"/>
        <v>87254.278074866306</v>
      </c>
      <c r="L34" s="82">
        <v>65605.711229946523</v>
      </c>
      <c r="M34" s="82"/>
      <c r="N34" s="82">
        <f t="shared" si="1"/>
        <v>77947.379679144375</v>
      </c>
      <c r="O34" s="82">
        <f t="shared" si="1"/>
        <v>89638.074866310169</v>
      </c>
      <c r="P34" s="82">
        <f t="shared" si="1"/>
        <v>96678.930481283416</v>
      </c>
      <c r="Q34" s="82">
        <f t="shared" si="1"/>
        <v>103668.44919786096</v>
      </c>
      <c r="R34" s="82">
        <v>77947.379679144375</v>
      </c>
    </row>
    <row r="35" spans="1:18" ht="15.75" x14ac:dyDescent="0.25">
      <c r="A35" s="81">
        <v>27</v>
      </c>
      <c r="B35" s="81">
        <v>61342</v>
      </c>
      <c r="C35" s="81">
        <v>70541</v>
      </c>
      <c r="D35" s="81">
        <v>76082</v>
      </c>
      <c r="E35" s="81">
        <v>81583</v>
      </c>
      <c r="F35" s="81">
        <v>61342</v>
      </c>
      <c r="G35" s="81"/>
      <c r="H35" s="82">
        <f t="shared" si="0"/>
        <v>66262.481283422472</v>
      </c>
      <c r="I35" s="82">
        <f t="shared" si="0"/>
        <v>76199.368983957218</v>
      </c>
      <c r="J35" s="82">
        <f t="shared" si="0"/>
        <v>82184.834224598933</v>
      </c>
      <c r="K35" s="82">
        <f t="shared" si="0"/>
        <v>88127.090909090912</v>
      </c>
      <c r="L35" s="82">
        <v>66262.481283422472</v>
      </c>
      <c r="M35" s="82"/>
      <c r="N35" s="82">
        <f t="shared" si="1"/>
        <v>78727.700534759366</v>
      </c>
      <c r="O35" s="82">
        <f t="shared" si="1"/>
        <v>90533.903743315517</v>
      </c>
      <c r="P35" s="82">
        <f t="shared" si="1"/>
        <v>97645.34759358289</v>
      </c>
      <c r="Q35" s="82">
        <f t="shared" si="1"/>
        <v>104705.45454545454</v>
      </c>
      <c r="R35" s="82">
        <v>78727.700534759366</v>
      </c>
    </row>
    <row r="36" spans="1:18" ht="15.75" x14ac:dyDescent="0.25">
      <c r="A36" s="81">
        <v>28</v>
      </c>
      <c r="B36" s="81">
        <v>61955</v>
      </c>
      <c r="C36" s="81">
        <v>71247</v>
      </c>
      <c r="D36" s="81">
        <v>76843</v>
      </c>
      <c r="E36" s="81">
        <v>82399</v>
      </c>
      <c r="F36" s="81">
        <v>61955</v>
      </c>
      <c r="G36" s="81"/>
      <c r="H36" s="82">
        <f t="shared" si="0"/>
        <v>66924.65240641711</v>
      </c>
      <c r="I36" s="82">
        <f t="shared" si="0"/>
        <v>76962</v>
      </c>
      <c r="J36" s="82">
        <f t="shared" si="0"/>
        <v>83006.877005347589</v>
      </c>
      <c r="K36" s="82">
        <f t="shared" si="0"/>
        <v>89008.545454545456</v>
      </c>
      <c r="L36" s="82">
        <v>66924.65240641711</v>
      </c>
      <c r="M36" s="82"/>
      <c r="N36" s="82">
        <f t="shared" si="1"/>
        <v>79514.438502673802</v>
      </c>
      <c r="O36" s="82">
        <f t="shared" si="1"/>
        <v>91440</v>
      </c>
      <c r="P36" s="82">
        <f t="shared" si="1"/>
        <v>98622.032085561499</v>
      </c>
      <c r="Q36" s="82">
        <f t="shared" si="1"/>
        <v>105752.72727272726</v>
      </c>
      <c r="R36" s="82">
        <v>79514.438502673802</v>
      </c>
    </row>
    <row r="37" spans="1:18" ht="15.75" x14ac:dyDescent="0.25">
      <c r="A37" s="81">
        <v>29</v>
      </c>
      <c r="B37" s="81">
        <v>62575</v>
      </c>
      <c r="C37" s="81">
        <v>71959</v>
      </c>
      <c r="D37" s="81">
        <v>77611</v>
      </c>
      <c r="E37" s="81">
        <v>83223</v>
      </c>
      <c r="F37" s="81">
        <v>62575</v>
      </c>
      <c r="G37" s="81"/>
      <c r="H37" s="82">
        <f t="shared" si="0"/>
        <v>67594.385026737975</v>
      </c>
      <c r="I37" s="82">
        <f t="shared" si="0"/>
        <v>77731.11229946524</v>
      </c>
      <c r="J37" s="82">
        <f t="shared" si="0"/>
        <v>83836.481283422472</v>
      </c>
      <c r="K37" s="82">
        <f t="shared" si="0"/>
        <v>89898.641711229953</v>
      </c>
      <c r="L37" s="82">
        <v>67594.385026737975</v>
      </c>
      <c r="M37" s="82"/>
      <c r="N37" s="82">
        <f t="shared" si="1"/>
        <v>80310.160427807481</v>
      </c>
      <c r="O37" s="82">
        <f t="shared" si="1"/>
        <v>92353.796791443849</v>
      </c>
      <c r="P37" s="82">
        <f t="shared" si="1"/>
        <v>99607.700534759366</v>
      </c>
      <c r="Q37" s="82">
        <f t="shared" si="1"/>
        <v>106810.26737967915</v>
      </c>
      <c r="R37" s="82">
        <v>80310.160427807481</v>
      </c>
    </row>
    <row r="38" spans="1:18" ht="15.75" x14ac:dyDescent="0.25">
      <c r="A38" s="81">
        <v>30</v>
      </c>
      <c r="B38" s="81">
        <v>63200</v>
      </c>
      <c r="C38" s="81">
        <v>72679</v>
      </c>
      <c r="D38" s="81">
        <v>78387</v>
      </c>
      <c r="E38" s="81">
        <v>84055</v>
      </c>
      <c r="F38" s="81">
        <v>63200</v>
      </c>
      <c r="G38" s="81"/>
      <c r="H38" s="82">
        <f t="shared" si="0"/>
        <v>68269.518716577528</v>
      </c>
      <c r="I38" s="82">
        <f t="shared" si="0"/>
        <v>78508.866310160432</v>
      </c>
      <c r="J38" s="82">
        <f t="shared" si="0"/>
        <v>84674.727272727279</v>
      </c>
      <c r="K38" s="82">
        <f t="shared" si="0"/>
        <v>90797.379679144389</v>
      </c>
      <c r="L38" s="82">
        <v>68269.518716577528</v>
      </c>
      <c r="M38" s="82"/>
      <c r="N38" s="82">
        <f t="shared" si="1"/>
        <v>81112.299465240634</v>
      </c>
      <c r="O38" s="82">
        <f t="shared" si="1"/>
        <v>93277.860962566847</v>
      </c>
      <c r="P38" s="82">
        <f t="shared" si="1"/>
        <v>100603.63636363637</v>
      </c>
      <c r="Q38" s="82">
        <f t="shared" si="1"/>
        <v>107878.07486631017</v>
      </c>
      <c r="R38" s="82">
        <v>81112.299465240634</v>
      </c>
    </row>
    <row r="39" spans="1:18" ht="15.75" x14ac:dyDescent="0.25">
      <c r="A39" s="81">
        <v>31</v>
      </c>
      <c r="B39" s="81">
        <v>63832</v>
      </c>
      <c r="C39" s="81">
        <v>73405</v>
      </c>
      <c r="D39" s="81">
        <v>79171</v>
      </c>
      <c r="E39" s="81">
        <v>84895</v>
      </c>
      <c r="F39" s="81">
        <v>63832</v>
      </c>
      <c r="G39" s="81"/>
      <c r="H39" s="82">
        <f t="shared" si="0"/>
        <v>68952.213903743323</v>
      </c>
      <c r="I39" s="82">
        <f t="shared" si="0"/>
        <v>79293.101604278083</v>
      </c>
      <c r="J39" s="82">
        <f t="shared" si="0"/>
        <v>85521.614973262025</v>
      </c>
      <c r="K39" s="82">
        <f t="shared" si="0"/>
        <v>91704.759358288778</v>
      </c>
      <c r="L39" s="82">
        <v>68952.213903743323</v>
      </c>
      <c r="M39" s="82"/>
      <c r="N39" s="82">
        <f t="shared" si="1"/>
        <v>81923.42245989306</v>
      </c>
      <c r="O39" s="82">
        <f t="shared" si="1"/>
        <v>94209.625668449196</v>
      </c>
      <c r="P39" s="82">
        <f t="shared" si="1"/>
        <v>101609.83957219252</v>
      </c>
      <c r="Q39" s="82">
        <f t="shared" si="1"/>
        <v>108956.14973262032</v>
      </c>
      <c r="R39" s="82">
        <v>81923.42245989306</v>
      </c>
    </row>
    <row r="40" spans="1:18" ht="15.75" x14ac:dyDescent="0.25">
      <c r="A40" s="81">
        <v>32</v>
      </c>
      <c r="B40" s="81">
        <v>64471</v>
      </c>
      <c r="C40" s="81">
        <v>74140</v>
      </c>
      <c r="D40" s="81">
        <v>79963</v>
      </c>
      <c r="E40" s="81">
        <v>85744</v>
      </c>
      <c r="F40" s="81">
        <v>64471</v>
      </c>
      <c r="G40" s="81"/>
      <c r="H40" s="82">
        <f t="shared" si="0"/>
        <v>69642.470588235286</v>
      </c>
      <c r="I40" s="82">
        <f t="shared" si="0"/>
        <v>80087.058823529413</v>
      </c>
      <c r="J40" s="82">
        <f t="shared" si="0"/>
        <v>86377.144385026739</v>
      </c>
      <c r="K40" s="82">
        <f t="shared" si="0"/>
        <v>92621.860962566847</v>
      </c>
      <c r="L40" s="82">
        <v>69642.470588235286</v>
      </c>
      <c r="M40" s="82"/>
      <c r="N40" s="82">
        <f t="shared" si="1"/>
        <v>82743.529411764699</v>
      </c>
      <c r="O40" s="82">
        <f t="shared" si="1"/>
        <v>95152.941176470602</v>
      </c>
      <c r="P40" s="82">
        <f t="shared" si="1"/>
        <v>102626.31016042781</v>
      </c>
      <c r="Q40" s="82">
        <f t="shared" si="1"/>
        <v>110045.77540106952</v>
      </c>
      <c r="R40" s="82">
        <v>82743.529411764699</v>
      </c>
    </row>
    <row r="41" spans="1:18" ht="15.75" x14ac:dyDescent="0.25">
      <c r="A41" s="81">
        <v>33</v>
      </c>
      <c r="B41" s="81">
        <v>65115</v>
      </c>
      <c r="C41" s="81">
        <v>74881</v>
      </c>
      <c r="D41" s="81">
        <v>80763</v>
      </c>
      <c r="E41" s="81">
        <v>86602</v>
      </c>
      <c r="F41" s="81">
        <v>65115</v>
      </c>
      <c r="G41" s="81"/>
      <c r="H41" s="82">
        <f t="shared" si="0"/>
        <v>70338.128342245982</v>
      </c>
      <c r="I41" s="82">
        <f t="shared" si="0"/>
        <v>80887.497326203214</v>
      </c>
      <c r="J41" s="82">
        <f t="shared" si="0"/>
        <v>87241.315508021391</v>
      </c>
      <c r="K41" s="82">
        <f t="shared" si="0"/>
        <v>93548.684491978609</v>
      </c>
      <c r="L41" s="82">
        <v>70338.128342245982</v>
      </c>
      <c r="M41" s="82"/>
      <c r="N41" s="82">
        <f t="shared" si="1"/>
        <v>83570.053475935827</v>
      </c>
      <c r="O41" s="82">
        <f t="shared" si="1"/>
        <v>96103.957219251344</v>
      </c>
      <c r="P41" s="82">
        <f t="shared" si="1"/>
        <v>103653.04812834224</v>
      </c>
      <c r="Q41" s="82">
        <f t="shared" si="1"/>
        <v>111146.95187165776</v>
      </c>
      <c r="R41" s="82">
        <v>83570.053475935827</v>
      </c>
    </row>
    <row r="42" spans="1:18" ht="15.75" x14ac:dyDescent="0.25">
      <c r="A42" s="81">
        <v>34</v>
      </c>
      <c r="B42" s="81">
        <v>65766</v>
      </c>
      <c r="C42" s="81">
        <v>75630</v>
      </c>
      <c r="D42" s="81">
        <v>81570</v>
      </c>
      <c r="E42" s="81">
        <v>87468</v>
      </c>
      <c r="F42" s="81">
        <v>65766</v>
      </c>
      <c r="G42" s="81"/>
      <c r="H42" s="82">
        <f t="shared" si="0"/>
        <v>71041.34759358289</v>
      </c>
      <c r="I42" s="82">
        <f t="shared" si="0"/>
        <v>81696.577540106955</v>
      </c>
      <c r="J42" s="82">
        <f t="shared" si="0"/>
        <v>88113.048128342241</v>
      </c>
      <c r="K42" s="82">
        <f t="shared" si="0"/>
        <v>94484.149732620324</v>
      </c>
      <c r="L42" s="82">
        <v>71041.34759358289</v>
      </c>
      <c r="M42" s="82"/>
      <c r="N42" s="82">
        <f t="shared" si="1"/>
        <v>84405.561497326198</v>
      </c>
      <c r="O42" s="82">
        <f t="shared" si="1"/>
        <v>97065.240641711236</v>
      </c>
      <c r="P42" s="82">
        <f t="shared" si="1"/>
        <v>104688.77005347594</v>
      </c>
      <c r="Q42" s="82">
        <f t="shared" si="1"/>
        <v>112258.39572192513</v>
      </c>
      <c r="R42" s="82">
        <v>84405.561497326198</v>
      </c>
    </row>
    <row r="43" spans="1:18" ht="15.75" x14ac:dyDescent="0.25">
      <c r="A43" s="81">
        <v>35</v>
      </c>
      <c r="B43" s="81">
        <v>66424</v>
      </c>
      <c r="C43" s="81">
        <v>76386</v>
      </c>
      <c r="D43" s="81">
        <v>82386</v>
      </c>
      <c r="E43" s="81">
        <v>88342</v>
      </c>
      <c r="F43" s="81">
        <v>66424</v>
      </c>
      <c r="G43" s="81"/>
      <c r="H43" s="82">
        <f t="shared" si="0"/>
        <v>71752.128342245982</v>
      </c>
      <c r="I43" s="82">
        <f t="shared" si="0"/>
        <v>82513.219251336908</v>
      </c>
      <c r="J43" s="82">
        <f t="shared" si="0"/>
        <v>88994.502673796786</v>
      </c>
      <c r="K43" s="82">
        <f t="shared" si="0"/>
        <v>95428.256684491978</v>
      </c>
      <c r="L43" s="82">
        <v>71752.128342245982</v>
      </c>
      <c r="M43" s="82"/>
      <c r="N43" s="82">
        <f t="shared" si="1"/>
        <v>85250.053475935827</v>
      </c>
      <c r="O43" s="82">
        <f t="shared" si="1"/>
        <v>98035.508021390386</v>
      </c>
      <c r="P43" s="82">
        <f t="shared" si="1"/>
        <v>105736.04278074866</v>
      </c>
      <c r="Q43" s="82">
        <f t="shared" si="1"/>
        <v>113380.10695187167</v>
      </c>
      <c r="R43" s="82">
        <v>85250.053475935827</v>
      </c>
    </row>
  </sheetData>
  <mergeCells count="6">
    <mergeCell ref="A1:R1"/>
    <mergeCell ref="A2:R2"/>
    <mergeCell ref="A3:R3"/>
    <mergeCell ref="A5:E5"/>
    <mergeCell ref="I5:L5"/>
    <mergeCell ref="O5:R5"/>
  </mergeCells>
  <printOptions horizontalCentered="1" verticalCentered="1" gridLines="1"/>
  <pageMargins left="0.2" right="0.2" top="0.5" bottom="0.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rgb="FF00B050"/>
    <pageSetUpPr fitToPage="1"/>
  </sheetPr>
  <dimension ref="A1:BK25"/>
  <sheetViews>
    <sheetView defaultGridColor="0" view="pageBreakPreview" colorId="22" zoomScale="87" zoomScaleNormal="87" zoomScaleSheetLayoutView="87" workbookViewId="0">
      <selection activeCell="A11" sqref="A11:T14"/>
    </sheetView>
  </sheetViews>
  <sheetFormatPr defaultColWidth="12.5703125" defaultRowHeight="15" x14ac:dyDescent="0.2"/>
  <cols>
    <col min="1" max="1" width="2.28515625" style="11" customWidth="1"/>
    <col min="2" max="2" width="8.140625" style="11" customWidth="1"/>
    <col min="3" max="3" width="39.28515625" style="11" bestFit="1" customWidth="1"/>
    <col min="4" max="4" width="10.7109375" style="11" customWidth="1"/>
    <col min="5" max="5" width="11" style="11" customWidth="1"/>
    <col min="6" max="6" width="6.7109375" style="11" bestFit="1" customWidth="1"/>
    <col min="7" max="20" width="9.7109375" style="6" customWidth="1"/>
    <col min="21" max="21" width="2.5703125" style="11" customWidth="1"/>
    <col min="22" max="22" width="2.28515625" style="11" customWidth="1"/>
    <col min="23" max="23" width="8.140625" style="11" customWidth="1"/>
    <col min="24" max="24" width="44.5703125" style="11" customWidth="1"/>
    <col min="25" max="25" width="12.85546875" style="11" customWidth="1"/>
    <col min="26" max="26" width="13.140625" style="11" customWidth="1"/>
    <col min="27" max="27" width="8.140625" style="11" hidden="1" customWidth="1"/>
    <col min="28" max="41" width="11.7109375" style="6" customWidth="1"/>
    <col min="42" max="42" width="12.5703125" style="11"/>
    <col min="43" max="43" width="2.28515625" style="11" hidden="1" customWidth="1"/>
    <col min="44" max="44" width="8.140625" style="11" hidden="1" customWidth="1"/>
    <col min="45" max="45" width="48.5703125" style="11" hidden="1" customWidth="1"/>
    <col min="46" max="46" width="12.85546875" style="11" hidden="1" customWidth="1"/>
    <col min="47" max="47" width="13.140625" style="11" hidden="1" customWidth="1"/>
    <col min="48" max="48" width="8.140625" style="11" hidden="1" customWidth="1"/>
    <col min="49" max="62" width="11.85546875" style="6" customWidth="1"/>
    <col min="63" max="63" width="2.28515625" style="11" customWidth="1"/>
    <col min="64" max="16384" width="12.5703125" style="11"/>
  </cols>
  <sheetData>
    <row r="1" spans="1:63" ht="19.149999999999999" customHeight="1" x14ac:dyDescent="0.25">
      <c r="A1" s="138" t="s">
        <v>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V1" s="127" t="s">
        <v>21</v>
      </c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9"/>
      <c r="AQ1" s="127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9"/>
    </row>
    <row r="2" spans="1:63" ht="19.149999999999999" customHeight="1" x14ac:dyDescent="0.25">
      <c r="A2" s="138" t="s">
        <v>25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40"/>
      <c r="V2" s="127" t="s">
        <v>25</v>
      </c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9"/>
      <c r="AQ2" s="127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9"/>
    </row>
    <row r="3" spans="1:63" ht="19.149999999999999" customHeight="1" x14ac:dyDescent="0.25">
      <c r="A3" s="138" t="s">
        <v>47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0"/>
      <c r="V3" s="127" t="s">
        <v>47</v>
      </c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9"/>
      <c r="AQ3" s="127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9"/>
    </row>
    <row r="4" spans="1:63" ht="19.149999999999999" customHeight="1" x14ac:dyDescent="0.25">
      <c r="A4" s="141" t="s">
        <v>70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3"/>
      <c r="V4" s="161" t="e">
        <f>#REF!</f>
        <v>#REF!</v>
      </c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3"/>
      <c r="AQ4" s="164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6"/>
    </row>
    <row r="5" spans="1:63" x14ac:dyDescent="0.2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V5" s="144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6"/>
      <c r="AQ5" s="144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6"/>
    </row>
    <row r="6" spans="1:63" ht="24" customHeight="1" x14ac:dyDescent="0.25">
      <c r="A6" s="17"/>
      <c r="B6" s="18"/>
      <c r="C6" s="18"/>
      <c r="D6" s="18"/>
      <c r="E6" s="19"/>
      <c r="F6" s="20"/>
      <c r="G6" s="127" t="s">
        <v>24</v>
      </c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9"/>
      <c r="V6" s="17"/>
      <c r="W6" s="18"/>
      <c r="X6" s="18"/>
      <c r="Y6" s="18"/>
      <c r="Z6" s="19"/>
      <c r="AA6" s="20"/>
      <c r="AB6" s="127" t="s">
        <v>24</v>
      </c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9"/>
      <c r="AQ6" s="113"/>
      <c r="AR6" s="114"/>
      <c r="AS6" s="114"/>
      <c r="AT6" s="114"/>
      <c r="AU6" s="115"/>
      <c r="AV6" s="20"/>
      <c r="AW6" s="127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9"/>
    </row>
    <row r="7" spans="1:63" s="25" customFormat="1" ht="38.450000000000003" customHeight="1" x14ac:dyDescent="0.25">
      <c r="A7" s="130"/>
      <c r="B7" s="131"/>
      <c r="C7" s="21" t="s">
        <v>22</v>
      </c>
      <c r="D7" s="22" t="s">
        <v>8</v>
      </c>
      <c r="E7" s="22" t="s">
        <v>23</v>
      </c>
      <c r="F7" s="23"/>
      <c r="G7" s="24" t="s">
        <v>26</v>
      </c>
      <c r="H7" s="24" t="s">
        <v>27</v>
      </c>
      <c r="I7" s="24" t="s">
        <v>28</v>
      </c>
      <c r="J7" s="24" t="s">
        <v>29</v>
      </c>
      <c r="K7" s="24" t="s">
        <v>30</v>
      </c>
      <c r="L7" s="24" t="s">
        <v>31</v>
      </c>
      <c r="M7" s="24" t="s">
        <v>32</v>
      </c>
      <c r="N7" s="24" t="s">
        <v>33</v>
      </c>
      <c r="O7" s="24" t="s">
        <v>34</v>
      </c>
      <c r="P7" s="24" t="s">
        <v>35</v>
      </c>
      <c r="Q7" s="24" t="s">
        <v>36</v>
      </c>
      <c r="R7" s="24" t="s">
        <v>37</v>
      </c>
      <c r="S7" s="24" t="s">
        <v>38</v>
      </c>
      <c r="T7" s="24" t="s">
        <v>39</v>
      </c>
      <c r="V7" s="130"/>
      <c r="W7" s="131"/>
      <c r="X7" s="21" t="s">
        <v>22</v>
      </c>
      <c r="Y7" s="22" t="s">
        <v>8</v>
      </c>
      <c r="Z7" s="22" t="s">
        <v>23</v>
      </c>
      <c r="AA7" s="23"/>
      <c r="AB7" s="24" t="s">
        <v>26</v>
      </c>
      <c r="AC7" s="24" t="s">
        <v>27</v>
      </c>
      <c r="AD7" s="24" t="s">
        <v>28</v>
      </c>
      <c r="AE7" s="24" t="s">
        <v>29</v>
      </c>
      <c r="AF7" s="24" t="s">
        <v>30</v>
      </c>
      <c r="AG7" s="24" t="s">
        <v>31</v>
      </c>
      <c r="AH7" s="24" t="s">
        <v>32</v>
      </c>
      <c r="AI7" s="24" t="s">
        <v>33</v>
      </c>
      <c r="AJ7" s="24" t="s">
        <v>34</v>
      </c>
      <c r="AK7" s="24" t="s">
        <v>35</v>
      </c>
      <c r="AL7" s="24" t="s">
        <v>36</v>
      </c>
      <c r="AM7" s="24" t="s">
        <v>37</v>
      </c>
      <c r="AN7" s="24" t="s">
        <v>38</v>
      </c>
      <c r="AO7" s="24" t="s">
        <v>39</v>
      </c>
      <c r="AQ7" s="130"/>
      <c r="AR7" s="131"/>
      <c r="AS7" s="21"/>
      <c r="AT7" s="22"/>
      <c r="AU7" s="22"/>
      <c r="AV7" s="23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167"/>
      <c r="BK7" s="168"/>
    </row>
    <row r="8" spans="1:63" s="5" customFormat="1" ht="24" customHeight="1" x14ac:dyDescent="0.2">
      <c r="A8" s="132" t="s">
        <v>41</v>
      </c>
      <c r="B8" s="133"/>
      <c r="C8" s="26" t="s">
        <v>43</v>
      </c>
      <c r="D8" s="27">
        <v>240</v>
      </c>
      <c r="E8" s="28">
        <v>7.5</v>
      </c>
      <c r="F8" s="29" t="s">
        <v>40</v>
      </c>
      <c r="G8" s="30">
        <f>ROUND(AB8*1.04,0)</f>
        <v>53040</v>
      </c>
      <c r="H8" s="30">
        <f t="shared" ref="H8:T8" si="0">ROUND(AC8*1.04,0)</f>
        <v>53978</v>
      </c>
      <c r="I8" s="30">
        <f t="shared" si="0"/>
        <v>54915</v>
      </c>
      <c r="J8" s="30">
        <f t="shared" si="0"/>
        <v>55853</v>
      </c>
      <c r="K8" s="30">
        <f t="shared" si="0"/>
        <v>56791</v>
      </c>
      <c r="L8" s="30">
        <f t="shared" si="0"/>
        <v>57728</v>
      </c>
      <c r="M8" s="30">
        <f t="shared" si="0"/>
        <v>58666</v>
      </c>
      <c r="N8" s="30">
        <f t="shared" si="0"/>
        <v>59604</v>
      </c>
      <c r="O8" s="30">
        <f t="shared" si="0"/>
        <v>60542</v>
      </c>
      <c r="P8" s="30">
        <f t="shared" si="0"/>
        <v>61480</v>
      </c>
      <c r="Q8" s="30">
        <f t="shared" si="0"/>
        <v>62418</v>
      </c>
      <c r="R8" s="30">
        <f t="shared" si="0"/>
        <v>63355</v>
      </c>
      <c r="S8" s="30">
        <f t="shared" si="0"/>
        <v>64293</v>
      </c>
      <c r="T8" s="30">
        <f t="shared" si="0"/>
        <v>65239</v>
      </c>
      <c r="V8" s="132" t="s">
        <v>41</v>
      </c>
      <c r="W8" s="133"/>
      <c r="X8" s="26" t="s">
        <v>43</v>
      </c>
      <c r="Y8" s="27">
        <v>240</v>
      </c>
      <c r="Z8" s="28">
        <v>7.5</v>
      </c>
      <c r="AA8" s="29" t="s">
        <v>40</v>
      </c>
      <c r="AB8" s="31">
        <v>51000</v>
      </c>
      <c r="AC8" s="31">
        <v>51902</v>
      </c>
      <c r="AD8" s="31">
        <v>52803</v>
      </c>
      <c r="AE8" s="31">
        <v>53705</v>
      </c>
      <c r="AF8" s="31">
        <v>54607</v>
      </c>
      <c r="AG8" s="31">
        <v>55508</v>
      </c>
      <c r="AH8" s="31">
        <v>56410</v>
      </c>
      <c r="AI8" s="31">
        <v>57312</v>
      </c>
      <c r="AJ8" s="31">
        <v>58213</v>
      </c>
      <c r="AK8" s="31">
        <v>59115</v>
      </c>
      <c r="AL8" s="31">
        <v>60017</v>
      </c>
      <c r="AM8" s="31">
        <v>60918</v>
      </c>
      <c r="AN8" s="31">
        <v>61820</v>
      </c>
      <c r="AO8" s="32">
        <v>62730</v>
      </c>
      <c r="AP8" s="11"/>
      <c r="AQ8" s="33"/>
      <c r="AR8" s="34"/>
      <c r="AS8" s="35"/>
      <c r="AT8" s="36"/>
      <c r="AU8" s="37"/>
      <c r="AV8" s="38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40"/>
      <c r="BK8" s="41"/>
    </row>
    <row r="9" spans="1:63" ht="24" customHeight="1" x14ac:dyDescent="0.2">
      <c r="A9" s="134" t="s">
        <v>44</v>
      </c>
      <c r="B9" s="135"/>
      <c r="C9" s="42" t="s">
        <v>45</v>
      </c>
      <c r="D9" s="43">
        <v>240</v>
      </c>
      <c r="E9" s="44">
        <v>8</v>
      </c>
      <c r="F9" s="45" t="s">
        <v>40</v>
      </c>
      <c r="G9" s="30">
        <f t="shared" ref="G9:G10" si="1">ROUND(AB9*1.04,0)</f>
        <v>58803</v>
      </c>
      <c r="H9" s="30">
        <f t="shared" ref="H9:H10" si="2">ROUND(AC9*1.04,0)</f>
        <v>59497</v>
      </c>
      <c r="I9" s="30">
        <f t="shared" ref="I9:I10" si="3">ROUND(AD9*1.04,0)</f>
        <v>60193</v>
      </c>
      <c r="J9" s="30">
        <f t="shared" ref="J9:J10" si="4">ROUND(AE9*1.04,0)</f>
        <v>60889</v>
      </c>
      <c r="K9" s="30">
        <f t="shared" ref="K9:K10" si="5">ROUND(AF9*1.04,0)</f>
        <v>61585</v>
      </c>
      <c r="L9" s="30">
        <f t="shared" ref="L9:L10" si="6">ROUND(AG9*1.04,0)</f>
        <v>62279</v>
      </c>
      <c r="M9" s="30">
        <f t="shared" ref="M9:M10" si="7">ROUND(AH9*1.04,0)</f>
        <v>62974</v>
      </c>
      <c r="N9" s="30">
        <f t="shared" ref="N9:N10" si="8">ROUND(AI9*1.04,0)</f>
        <v>63671</v>
      </c>
      <c r="O9" s="30">
        <f t="shared" ref="O9:O10" si="9">ROUND(AJ9*1.04,0)</f>
        <v>64367</v>
      </c>
      <c r="P9" s="30">
        <f t="shared" ref="P9:P10" si="10">ROUND(AK9*1.04,0)</f>
        <v>65061</v>
      </c>
      <c r="Q9" s="30">
        <f t="shared" ref="Q9:Q10" si="11">ROUND(AL9*1.04,0)</f>
        <v>65757</v>
      </c>
      <c r="R9" s="30">
        <f t="shared" ref="R9:R10" si="12">ROUND(AM9*1.04,0)</f>
        <v>66452</v>
      </c>
      <c r="S9" s="30">
        <f t="shared" ref="S9:S10" si="13">ROUND(AN9*1.04,0)</f>
        <v>67149</v>
      </c>
      <c r="T9" s="30">
        <f t="shared" ref="T9:T10" si="14">ROUND(AO9*1.04,0)</f>
        <v>67849</v>
      </c>
      <c r="V9" s="134" t="s">
        <v>44</v>
      </c>
      <c r="W9" s="135"/>
      <c r="X9" s="42" t="s">
        <v>45</v>
      </c>
      <c r="Y9" s="43">
        <v>240</v>
      </c>
      <c r="Z9" s="44">
        <v>8</v>
      </c>
      <c r="AA9" s="45" t="s">
        <v>40</v>
      </c>
      <c r="AB9" s="39">
        <v>56541</v>
      </c>
      <c r="AC9" s="39">
        <v>57209</v>
      </c>
      <c r="AD9" s="39">
        <v>57878</v>
      </c>
      <c r="AE9" s="39">
        <v>58547</v>
      </c>
      <c r="AF9" s="39">
        <v>59216</v>
      </c>
      <c r="AG9" s="39">
        <v>59884</v>
      </c>
      <c r="AH9" s="39">
        <v>60552</v>
      </c>
      <c r="AI9" s="39">
        <v>61222</v>
      </c>
      <c r="AJ9" s="39">
        <v>61891</v>
      </c>
      <c r="AK9" s="39">
        <v>62559</v>
      </c>
      <c r="AL9" s="39">
        <v>63228</v>
      </c>
      <c r="AM9" s="39">
        <v>63896</v>
      </c>
      <c r="AN9" s="39">
        <v>64566</v>
      </c>
      <c r="AO9" s="46">
        <v>65239</v>
      </c>
      <c r="AP9" s="5"/>
      <c r="AQ9" s="47"/>
      <c r="AR9" s="48"/>
      <c r="AS9" s="42"/>
      <c r="AT9" s="43"/>
      <c r="AU9" s="44"/>
      <c r="AV9" s="45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40"/>
      <c r="BK9" s="41"/>
    </row>
    <row r="10" spans="1:63" s="5" customFormat="1" ht="24" customHeight="1" x14ac:dyDescent="0.2">
      <c r="A10" s="136" t="s">
        <v>46</v>
      </c>
      <c r="B10" s="137"/>
      <c r="C10" s="49" t="s">
        <v>71</v>
      </c>
      <c r="D10" s="50">
        <v>240</v>
      </c>
      <c r="E10" s="51">
        <v>8</v>
      </c>
      <c r="F10" s="52" t="s">
        <v>42</v>
      </c>
      <c r="G10" s="30">
        <f t="shared" si="1"/>
        <v>58803</v>
      </c>
      <c r="H10" s="30">
        <f t="shared" si="2"/>
        <v>59497</v>
      </c>
      <c r="I10" s="30">
        <f t="shared" si="3"/>
        <v>60193</v>
      </c>
      <c r="J10" s="30">
        <f t="shared" si="4"/>
        <v>60889</v>
      </c>
      <c r="K10" s="30">
        <f t="shared" si="5"/>
        <v>61585</v>
      </c>
      <c r="L10" s="30">
        <f t="shared" si="6"/>
        <v>62279</v>
      </c>
      <c r="M10" s="30">
        <f t="shared" si="7"/>
        <v>62974</v>
      </c>
      <c r="N10" s="30">
        <f t="shared" si="8"/>
        <v>63671</v>
      </c>
      <c r="O10" s="30">
        <f t="shared" si="9"/>
        <v>64367</v>
      </c>
      <c r="P10" s="30">
        <f t="shared" si="10"/>
        <v>65061</v>
      </c>
      <c r="Q10" s="30">
        <f t="shared" si="11"/>
        <v>65757</v>
      </c>
      <c r="R10" s="30">
        <f t="shared" si="12"/>
        <v>66452</v>
      </c>
      <c r="S10" s="30">
        <f t="shared" si="13"/>
        <v>67149</v>
      </c>
      <c r="T10" s="30">
        <f t="shared" si="14"/>
        <v>67849</v>
      </c>
      <c r="V10" s="136" t="s">
        <v>46</v>
      </c>
      <c r="W10" s="137"/>
      <c r="X10" s="49" t="s">
        <v>48</v>
      </c>
      <c r="Y10" s="50">
        <v>240</v>
      </c>
      <c r="Z10" s="51">
        <v>8</v>
      </c>
      <c r="AA10" s="52" t="s">
        <v>42</v>
      </c>
      <c r="AB10" s="31">
        <v>56541</v>
      </c>
      <c r="AC10" s="31">
        <v>57209</v>
      </c>
      <c r="AD10" s="31">
        <v>57878</v>
      </c>
      <c r="AE10" s="31">
        <v>58547</v>
      </c>
      <c r="AF10" s="31">
        <v>59216</v>
      </c>
      <c r="AG10" s="31">
        <v>59884</v>
      </c>
      <c r="AH10" s="31">
        <v>60552</v>
      </c>
      <c r="AI10" s="31">
        <v>61222</v>
      </c>
      <c r="AJ10" s="31">
        <v>61891</v>
      </c>
      <c r="AK10" s="31">
        <v>62559</v>
      </c>
      <c r="AL10" s="31">
        <v>63228</v>
      </c>
      <c r="AM10" s="31">
        <v>63896</v>
      </c>
      <c r="AN10" s="31">
        <v>64566</v>
      </c>
      <c r="AO10" s="32">
        <v>65239</v>
      </c>
      <c r="AP10" s="48" t="s">
        <v>46</v>
      </c>
      <c r="AQ10" s="53"/>
      <c r="AR10" s="42"/>
      <c r="AS10" s="42"/>
      <c r="AT10" s="44"/>
      <c r="AU10" s="45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</row>
    <row r="11" spans="1:63" ht="24" customHeight="1" x14ac:dyDescent="0.2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V11" s="113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5"/>
      <c r="AQ11" s="113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5"/>
    </row>
    <row r="12" spans="1:63" ht="24" customHeight="1" x14ac:dyDescent="0.2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8"/>
      <c r="V12" s="116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8"/>
      <c r="AQ12" s="116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8"/>
    </row>
    <row r="13" spans="1:63" ht="24" customHeight="1" x14ac:dyDescent="0.2">
      <c r="A13" s="116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8"/>
      <c r="V13" s="116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8"/>
      <c r="AQ13" s="116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8"/>
    </row>
    <row r="14" spans="1:63" ht="24" customHeight="1" x14ac:dyDescent="0.2">
      <c r="A14" s="119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1"/>
      <c r="V14" s="119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1"/>
      <c r="AQ14" s="119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1"/>
    </row>
    <row r="15" spans="1:63" s="54" customFormat="1" ht="18" customHeight="1" x14ac:dyDescent="0.2">
      <c r="A15" s="122" t="s">
        <v>18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4"/>
      <c r="V15" s="122" t="s">
        <v>18</v>
      </c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4"/>
      <c r="AQ15" s="155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7"/>
    </row>
    <row r="16" spans="1:63" s="54" customFormat="1" ht="15" customHeight="1" x14ac:dyDescent="0.2">
      <c r="A16" s="12" t="s">
        <v>9</v>
      </c>
      <c r="B16" s="103" t="s">
        <v>10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  <c r="V16" s="12" t="s">
        <v>9</v>
      </c>
      <c r="W16" s="103" t="s">
        <v>10</v>
      </c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4"/>
      <c r="AQ16" s="158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60"/>
    </row>
    <row r="17" spans="1:63" s="54" customFormat="1" ht="15" customHeight="1" x14ac:dyDescent="0.2">
      <c r="A17" s="12"/>
      <c r="B17" s="125" t="s">
        <v>16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6"/>
      <c r="V17" s="12"/>
      <c r="W17" s="125" t="s">
        <v>16</v>
      </c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6"/>
      <c r="AQ17" s="150"/>
      <c r="AR17" s="151"/>
      <c r="AS17" s="152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4"/>
    </row>
    <row r="18" spans="1:63" s="54" customFormat="1" ht="15" customHeight="1" x14ac:dyDescent="0.2">
      <c r="A18" s="12"/>
      <c r="B18" s="125" t="s">
        <v>19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V18" s="12"/>
      <c r="W18" s="125" t="s">
        <v>19</v>
      </c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6"/>
      <c r="AQ18" s="147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9"/>
    </row>
    <row r="19" spans="1:63" s="54" customFormat="1" ht="1.5" customHeight="1" x14ac:dyDescent="0.2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2"/>
      <c r="V19" s="100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Q19" s="150"/>
      <c r="AR19" s="151"/>
      <c r="AS19" s="152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4"/>
    </row>
    <row r="20" spans="1:63" s="54" customFormat="1" ht="15" customHeight="1" x14ac:dyDescent="0.2">
      <c r="A20" s="12" t="s">
        <v>11</v>
      </c>
      <c r="B20" s="103" t="s">
        <v>12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4"/>
      <c r="V20" s="12" t="s">
        <v>11</v>
      </c>
      <c r="W20" s="103" t="s">
        <v>12</v>
      </c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4"/>
      <c r="AQ20" s="147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9"/>
    </row>
    <row r="21" spans="1:63" s="54" customFormat="1" ht="1.5" customHeight="1" x14ac:dyDescent="0.2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7"/>
      <c r="V21" s="105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7"/>
      <c r="AQ21" s="150"/>
      <c r="AR21" s="151"/>
      <c r="AS21" s="152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4"/>
    </row>
    <row r="22" spans="1:63" s="54" customFormat="1" ht="15" customHeight="1" x14ac:dyDescent="0.2">
      <c r="A22" s="13" t="s">
        <v>13</v>
      </c>
      <c r="B22" s="108" t="s">
        <v>17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9"/>
      <c r="V22" s="13" t="s">
        <v>13</v>
      </c>
      <c r="W22" s="108" t="s">
        <v>17</v>
      </c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9"/>
      <c r="AQ22" s="147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9"/>
    </row>
    <row r="23" spans="1:63" s="54" customFormat="1" ht="1.5" customHeight="1" x14ac:dyDescent="0.2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2"/>
      <c r="V23" s="110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2"/>
      <c r="AQ23" s="150"/>
      <c r="AR23" s="151"/>
      <c r="AS23" s="152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4"/>
    </row>
    <row r="24" spans="1:63" s="54" customFormat="1" ht="15" customHeight="1" x14ac:dyDescent="0.2">
      <c r="A24" s="14" t="s">
        <v>14</v>
      </c>
      <c r="B24" s="94" t="s">
        <v>15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5"/>
      <c r="V24" s="14" t="s">
        <v>14</v>
      </c>
      <c r="W24" s="94" t="s">
        <v>15</v>
      </c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</row>
    <row r="25" spans="1:63" s="54" customFormat="1" ht="15" customHeight="1" x14ac:dyDescent="0.2">
      <c r="A25" s="96"/>
      <c r="B25" s="97"/>
      <c r="C25" s="98" t="s">
        <v>20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9"/>
      <c r="V25" s="96"/>
      <c r="W25" s="97"/>
      <c r="X25" s="98" t="s">
        <v>20</v>
      </c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9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</row>
  </sheetData>
  <mergeCells count="68">
    <mergeCell ref="V1:AO1"/>
    <mergeCell ref="AQ1:BK1"/>
    <mergeCell ref="V2:AO2"/>
    <mergeCell ref="AQ2:BK2"/>
    <mergeCell ref="V3:AO3"/>
    <mergeCell ref="AQ3:BK3"/>
    <mergeCell ref="AB6:AO6"/>
    <mergeCell ref="AQ6:AU6"/>
    <mergeCell ref="AW6:BK6"/>
    <mergeCell ref="V10:W10"/>
    <mergeCell ref="V4:AO4"/>
    <mergeCell ref="AQ4:BK4"/>
    <mergeCell ref="V5:AO5"/>
    <mergeCell ref="AQ5:BK5"/>
    <mergeCell ref="V9:W9"/>
    <mergeCell ref="V7:W7"/>
    <mergeCell ref="AQ7:AR7"/>
    <mergeCell ref="BJ7:BK7"/>
    <mergeCell ref="V8:W8"/>
    <mergeCell ref="AQ15:BK16"/>
    <mergeCell ref="AQ17:AR17"/>
    <mergeCell ref="AS17:BK17"/>
    <mergeCell ref="W17:AO17"/>
    <mergeCell ref="V11:AO14"/>
    <mergeCell ref="V15:AO15"/>
    <mergeCell ref="AQ11:BK14"/>
    <mergeCell ref="W16:AO16"/>
    <mergeCell ref="AQ20:BK20"/>
    <mergeCell ref="AQ21:AR21"/>
    <mergeCell ref="AS21:BK21"/>
    <mergeCell ref="W20:AO20"/>
    <mergeCell ref="V21:AO21"/>
    <mergeCell ref="V25:W25"/>
    <mergeCell ref="W24:AO24"/>
    <mergeCell ref="X25:AO25"/>
    <mergeCell ref="AQ22:BK22"/>
    <mergeCell ref="AQ23:AR23"/>
    <mergeCell ref="AS23:BK23"/>
    <mergeCell ref="W22:AO22"/>
    <mergeCell ref="V23:AO23"/>
    <mergeCell ref="AQ18:BK18"/>
    <mergeCell ref="AQ19:AR19"/>
    <mergeCell ref="AS19:BK19"/>
    <mergeCell ref="W18:AO18"/>
    <mergeCell ref="V19:AO19"/>
    <mergeCell ref="A1:T1"/>
    <mergeCell ref="A2:T2"/>
    <mergeCell ref="A3:T3"/>
    <mergeCell ref="A4:T4"/>
    <mergeCell ref="A5:T5"/>
    <mergeCell ref="G6:T6"/>
    <mergeCell ref="A7:B7"/>
    <mergeCell ref="A8:B8"/>
    <mergeCell ref="A9:B9"/>
    <mergeCell ref="A10:B10"/>
    <mergeCell ref="A11:T14"/>
    <mergeCell ref="A15:T15"/>
    <mergeCell ref="B16:T16"/>
    <mergeCell ref="B17:T17"/>
    <mergeCell ref="B18:T18"/>
    <mergeCell ref="B24:T24"/>
    <mergeCell ref="A25:B25"/>
    <mergeCell ref="C25:T25"/>
    <mergeCell ref="A19:T19"/>
    <mergeCell ref="B20:T20"/>
    <mergeCell ref="A21:T21"/>
    <mergeCell ref="B22:T22"/>
    <mergeCell ref="A23:T23"/>
  </mergeCells>
  <printOptions horizontalCentered="1"/>
  <pageMargins left="0.2" right="0.2" top="0.65" bottom="0.5" header="0.4" footer="0.5"/>
  <pageSetup scale="60" orientation="landscape" r:id="rId1"/>
  <headerFooter alignWithMargins="0">
    <oddHeader>&amp;R&amp;10Revised 2/19/2020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N37"/>
  <sheetViews>
    <sheetView view="pageBreakPreview" zoomScale="80" zoomScaleNormal="100" zoomScaleSheetLayoutView="80" workbookViewId="0">
      <pane xSplit="2" ySplit="6" topLeftCell="C7" activePane="bottomRight" state="frozen"/>
      <selection activeCell="A5" sqref="A5:N5"/>
      <selection pane="topRight" activeCell="A5" sqref="A5:N5"/>
      <selection pane="bottomLeft" activeCell="A5" sqref="A5:N5"/>
      <selection pane="bottomRight" activeCell="D7" sqref="D7:U10"/>
    </sheetView>
  </sheetViews>
  <sheetFormatPr defaultColWidth="9.140625" defaultRowHeight="15" x14ac:dyDescent="0.2"/>
  <cols>
    <col min="1" max="1" width="9.140625" style="58"/>
    <col min="2" max="2" width="22.7109375" style="58" customWidth="1"/>
    <col min="3" max="4" width="14.7109375" style="58" customWidth="1"/>
    <col min="5" max="28" width="12.7109375" style="2" customWidth="1"/>
    <col min="29" max="29" width="9.7109375" style="2" bestFit="1" customWidth="1"/>
    <col min="30" max="30" width="14.28515625" style="2" bestFit="1" customWidth="1"/>
    <col min="31" max="40" width="9.7109375" style="2" bestFit="1" customWidth="1"/>
    <col min="41" max="16384" width="9.140625" style="2"/>
  </cols>
  <sheetData>
    <row r="1" spans="1:40" ht="27.95" customHeight="1" x14ac:dyDescent="0.3">
      <c r="A1" s="185" t="s">
        <v>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40" ht="27.95" customHeight="1" x14ac:dyDescent="0.25">
      <c r="A2" s="182" t="s">
        <v>58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40" ht="27.95" customHeight="1" x14ac:dyDescent="0.25">
      <c r="A3" s="182" t="s">
        <v>69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P3" s="68"/>
      <c r="Q3" s="69"/>
      <c r="R3" s="69"/>
      <c r="S3" s="69"/>
      <c r="T3" s="69"/>
      <c r="U3" s="69"/>
      <c r="V3" s="69"/>
      <c r="W3" s="69"/>
      <c r="X3" s="69"/>
      <c r="Y3" s="69"/>
    </row>
    <row r="4" spans="1:40" ht="24.95" customHeight="1" x14ac:dyDescent="0.2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40" ht="27.95" customHeight="1" x14ac:dyDescent="0.25">
      <c r="A5" s="179"/>
      <c r="B5" s="180"/>
      <c r="C5" s="180"/>
      <c r="D5" s="61"/>
      <c r="E5" s="181" t="s">
        <v>6</v>
      </c>
      <c r="F5" s="181"/>
      <c r="G5" s="181"/>
      <c r="H5" s="181"/>
      <c r="I5" s="181"/>
      <c r="J5" s="181"/>
      <c r="K5" s="181"/>
      <c r="L5" s="181"/>
      <c r="M5" s="181"/>
      <c r="N5" s="181"/>
      <c r="P5" s="69"/>
      <c r="Q5" s="68"/>
      <c r="R5" s="68"/>
      <c r="S5" s="68"/>
      <c r="T5" s="68"/>
      <c r="U5" s="68"/>
      <c r="V5" s="68"/>
      <c r="W5" s="68"/>
      <c r="X5" s="68"/>
      <c r="Y5" s="68"/>
    </row>
    <row r="6" spans="1:40" s="3" customFormat="1" ht="32.1" customHeight="1" x14ac:dyDescent="0.25">
      <c r="A6" s="16"/>
      <c r="B6" s="62" t="s">
        <v>51</v>
      </c>
      <c r="C6" s="16" t="s">
        <v>1</v>
      </c>
      <c r="D6" s="16">
        <v>0</v>
      </c>
      <c r="E6" s="16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6">
        <v>7</v>
      </c>
      <c r="L6" s="16">
        <v>8</v>
      </c>
      <c r="M6" s="16">
        <v>9</v>
      </c>
      <c r="N6" s="16">
        <v>10</v>
      </c>
      <c r="O6" s="16">
        <v>11</v>
      </c>
      <c r="P6" s="76" t="s">
        <v>54</v>
      </c>
      <c r="Q6" s="77" t="s">
        <v>57</v>
      </c>
      <c r="R6" s="77" t="s">
        <v>55</v>
      </c>
      <c r="S6" s="77" t="s">
        <v>56</v>
      </c>
      <c r="T6" s="77" t="s">
        <v>0</v>
      </c>
      <c r="U6" s="16">
        <v>27</v>
      </c>
      <c r="V6" s="16"/>
      <c r="W6" s="16"/>
      <c r="X6" s="16"/>
      <c r="Y6" s="16"/>
    </row>
    <row r="7" spans="1:40" ht="21.95" customHeight="1" x14ac:dyDescent="0.2">
      <c r="A7" s="66"/>
      <c r="B7" s="63" t="s">
        <v>2</v>
      </c>
      <c r="C7" s="64" t="s">
        <v>49</v>
      </c>
      <c r="D7" s="65">
        <f>ROUND(W7*1.04,0)</f>
        <v>48558</v>
      </c>
      <c r="E7" s="65">
        <f t="shared" ref="E7:U7" si="0">ROUND(X7*1.04,0)</f>
        <v>51981</v>
      </c>
      <c r="F7" s="65">
        <f t="shared" si="0"/>
        <v>54758</v>
      </c>
      <c r="G7" s="65">
        <f t="shared" si="0"/>
        <v>56360</v>
      </c>
      <c r="H7" s="65">
        <f t="shared" si="0"/>
        <v>58005</v>
      </c>
      <c r="I7" s="65">
        <f t="shared" si="0"/>
        <v>59693</v>
      </c>
      <c r="J7" s="65">
        <f t="shared" si="0"/>
        <v>61426</v>
      </c>
      <c r="K7" s="65">
        <f t="shared" si="0"/>
        <v>63204</v>
      </c>
      <c r="L7" s="65">
        <f t="shared" si="0"/>
        <v>64468</v>
      </c>
      <c r="M7" s="65">
        <f t="shared" si="0"/>
        <v>65757</v>
      </c>
      <c r="N7" s="65">
        <f t="shared" si="0"/>
        <v>66743</v>
      </c>
      <c r="O7" s="65">
        <f t="shared" si="0"/>
        <v>67745</v>
      </c>
      <c r="P7" s="65">
        <f t="shared" si="0"/>
        <v>68761</v>
      </c>
      <c r="Q7" s="65">
        <f t="shared" si="0"/>
        <v>69796</v>
      </c>
      <c r="R7" s="65">
        <f t="shared" si="0"/>
        <v>70853</v>
      </c>
      <c r="S7" s="65">
        <f t="shared" si="0"/>
        <v>71931</v>
      </c>
      <c r="T7" s="65">
        <f t="shared" si="0"/>
        <v>73030</v>
      </c>
      <c r="U7" s="65">
        <f t="shared" si="0"/>
        <v>74151</v>
      </c>
      <c r="V7" s="65"/>
      <c r="W7" s="88">
        <v>46690</v>
      </c>
      <c r="X7" s="65">
        <v>49982</v>
      </c>
      <c r="Y7" s="65">
        <v>52652</v>
      </c>
      <c r="Z7" s="65">
        <v>54192</v>
      </c>
      <c r="AA7" s="65">
        <v>55774</v>
      </c>
      <c r="AB7" s="65">
        <v>57397</v>
      </c>
      <c r="AC7" s="65">
        <v>59063</v>
      </c>
      <c r="AD7" s="65">
        <v>60773</v>
      </c>
      <c r="AE7" s="65">
        <v>61988</v>
      </c>
      <c r="AF7" s="65">
        <v>63228</v>
      </c>
      <c r="AG7" s="65">
        <v>64176</v>
      </c>
      <c r="AH7" s="65">
        <v>65139</v>
      </c>
      <c r="AI7" s="65">
        <v>66116</v>
      </c>
      <c r="AJ7" s="65">
        <v>67112</v>
      </c>
      <c r="AK7" s="65">
        <v>68128</v>
      </c>
      <c r="AL7" s="65">
        <v>69164</v>
      </c>
      <c r="AM7" s="65">
        <v>70221</v>
      </c>
      <c r="AN7" s="65">
        <v>71299</v>
      </c>
    </row>
    <row r="8" spans="1:40" ht="21.95" customHeight="1" x14ac:dyDescent="0.2">
      <c r="A8" s="66"/>
      <c r="B8" s="63" t="s">
        <v>3</v>
      </c>
      <c r="C8" s="64" t="s">
        <v>49</v>
      </c>
      <c r="D8" s="65">
        <f t="shared" ref="D8:D10" si="1">ROUND(W8*1.04,0)</f>
        <v>55059</v>
      </c>
      <c r="E8" s="65">
        <f t="shared" ref="E8:E10" si="2">ROUND(X8*1.04,0)</f>
        <v>59778</v>
      </c>
      <c r="F8" s="65">
        <f t="shared" ref="F8:F10" si="3">ROUND(Y8*1.04,0)</f>
        <v>62969</v>
      </c>
      <c r="G8" s="65">
        <f t="shared" ref="G8:G10" si="4">ROUND(Z8*1.04,0)</f>
        <v>64813</v>
      </c>
      <c r="H8" s="65">
        <f t="shared" ref="H8:H10" si="5">ROUND(AA8*1.04,0)</f>
        <v>66705</v>
      </c>
      <c r="I8" s="65">
        <f t="shared" ref="I8:I10" si="6">ROUND(AB8*1.04,0)</f>
        <v>68646</v>
      </c>
      <c r="J8" s="65">
        <f t="shared" ref="J8:J10" si="7">ROUND(AC8*1.04,0)</f>
        <v>70638</v>
      </c>
      <c r="K8" s="65">
        <f t="shared" ref="K8:K10" si="8">ROUND(AD8*1.04,0)</f>
        <v>72685</v>
      </c>
      <c r="L8" s="65">
        <f t="shared" ref="L8:L10" si="9">ROUND(AE8*1.04,0)</f>
        <v>74136</v>
      </c>
      <c r="M8" s="65">
        <f t="shared" ref="M8:M10" si="10">ROUND(AF8*1.04,0)</f>
        <v>75620</v>
      </c>
      <c r="N8" s="65">
        <f t="shared" ref="N8:N10" si="11">ROUND(AG8*1.04,0)</f>
        <v>76755</v>
      </c>
      <c r="O8" s="65">
        <f t="shared" ref="O8:O10" si="12">ROUND(AH8*1.04,0)</f>
        <v>77906</v>
      </c>
      <c r="P8" s="65">
        <f t="shared" ref="P8:P10" si="13">ROUND(AI8*1.04,0)</f>
        <v>79075</v>
      </c>
      <c r="Q8" s="65">
        <f t="shared" ref="Q8:Q10" si="14">ROUND(AJ8*1.04,0)</f>
        <v>80266</v>
      </c>
      <c r="R8" s="65">
        <f t="shared" ref="R8:R10" si="15">ROUND(AK8*1.04,0)</f>
        <v>81481</v>
      </c>
      <c r="S8" s="65">
        <f t="shared" ref="S8:S10" si="16">ROUND(AL8*1.04,0)</f>
        <v>82722</v>
      </c>
      <c r="T8" s="65">
        <f t="shared" ref="T8:T10" si="17">ROUND(AM8*1.04,0)</f>
        <v>83984</v>
      </c>
      <c r="U8" s="65">
        <f t="shared" ref="U8:U10" si="18">ROUND(AN8*1.04,0)</f>
        <v>85275</v>
      </c>
      <c r="V8" s="65"/>
      <c r="W8" s="88">
        <v>52941</v>
      </c>
      <c r="X8" s="65">
        <v>57479</v>
      </c>
      <c r="Y8" s="65">
        <v>60547</v>
      </c>
      <c r="Z8" s="65">
        <v>62320</v>
      </c>
      <c r="AA8" s="65">
        <v>64139</v>
      </c>
      <c r="AB8" s="65">
        <v>66006</v>
      </c>
      <c r="AC8" s="65">
        <v>67921</v>
      </c>
      <c r="AD8" s="65">
        <v>69889</v>
      </c>
      <c r="AE8" s="65">
        <v>71285</v>
      </c>
      <c r="AF8" s="65">
        <v>72712</v>
      </c>
      <c r="AG8" s="65">
        <v>73803</v>
      </c>
      <c r="AH8" s="65">
        <v>74910</v>
      </c>
      <c r="AI8" s="65">
        <v>76034</v>
      </c>
      <c r="AJ8" s="65">
        <v>77179</v>
      </c>
      <c r="AK8" s="65">
        <v>78347</v>
      </c>
      <c r="AL8" s="65">
        <v>79540</v>
      </c>
      <c r="AM8" s="65">
        <v>80754</v>
      </c>
      <c r="AN8" s="65">
        <v>81995</v>
      </c>
    </row>
    <row r="9" spans="1:40" ht="21.95" customHeight="1" x14ac:dyDescent="0.2">
      <c r="A9" s="66"/>
      <c r="B9" s="63" t="s">
        <v>4</v>
      </c>
      <c r="C9" s="64" t="s">
        <v>49</v>
      </c>
      <c r="D9" s="65">
        <f t="shared" si="1"/>
        <v>58963</v>
      </c>
      <c r="E9" s="65">
        <f t="shared" si="2"/>
        <v>64456</v>
      </c>
      <c r="F9" s="65">
        <f t="shared" si="3"/>
        <v>67916</v>
      </c>
      <c r="G9" s="65">
        <f t="shared" si="4"/>
        <v>69904</v>
      </c>
      <c r="H9" s="65">
        <f t="shared" si="5"/>
        <v>71944</v>
      </c>
      <c r="I9" s="65">
        <f t="shared" si="6"/>
        <v>74038</v>
      </c>
      <c r="J9" s="65">
        <f t="shared" si="7"/>
        <v>76188</v>
      </c>
      <c r="K9" s="65">
        <f t="shared" si="8"/>
        <v>78393</v>
      </c>
      <c r="L9" s="65">
        <f t="shared" si="9"/>
        <v>79961</v>
      </c>
      <c r="M9" s="65">
        <f t="shared" si="10"/>
        <v>81560</v>
      </c>
      <c r="N9" s="65">
        <f t="shared" si="11"/>
        <v>82783</v>
      </c>
      <c r="O9" s="65">
        <f t="shared" si="12"/>
        <v>84025</v>
      </c>
      <c r="P9" s="65">
        <f t="shared" si="13"/>
        <v>85285</v>
      </c>
      <c r="Q9" s="65">
        <f t="shared" si="14"/>
        <v>86570</v>
      </c>
      <c r="R9" s="65">
        <f t="shared" si="15"/>
        <v>87881</v>
      </c>
      <c r="S9" s="65">
        <f t="shared" si="16"/>
        <v>89217</v>
      </c>
      <c r="T9" s="65">
        <f t="shared" si="17"/>
        <v>90581</v>
      </c>
      <c r="U9" s="65">
        <f t="shared" si="18"/>
        <v>91971</v>
      </c>
      <c r="V9" s="65"/>
      <c r="W9" s="88">
        <v>56695</v>
      </c>
      <c r="X9" s="65">
        <v>61977</v>
      </c>
      <c r="Y9" s="65">
        <v>65304</v>
      </c>
      <c r="Z9" s="65">
        <v>67215</v>
      </c>
      <c r="AA9" s="65">
        <v>69177</v>
      </c>
      <c r="AB9" s="65">
        <v>71190</v>
      </c>
      <c r="AC9" s="65">
        <v>73258</v>
      </c>
      <c r="AD9" s="65">
        <v>75378</v>
      </c>
      <c r="AE9" s="65">
        <v>76886</v>
      </c>
      <c r="AF9" s="65">
        <v>78423</v>
      </c>
      <c r="AG9" s="65">
        <v>79599</v>
      </c>
      <c r="AH9" s="65">
        <v>80793</v>
      </c>
      <c r="AI9" s="65">
        <v>82005</v>
      </c>
      <c r="AJ9" s="65">
        <v>83240</v>
      </c>
      <c r="AK9" s="65">
        <v>84501</v>
      </c>
      <c r="AL9" s="65">
        <v>85786</v>
      </c>
      <c r="AM9" s="65">
        <v>87097</v>
      </c>
      <c r="AN9" s="65">
        <v>88434</v>
      </c>
    </row>
    <row r="10" spans="1:40" ht="21.95" customHeight="1" x14ac:dyDescent="0.2">
      <c r="A10" s="66"/>
      <c r="B10" s="63" t="s">
        <v>5</v>
      </c>
      <c r="C10" s="64" t="s">
        <v>49</v>
      </c>
      <c r="D10" s="65">
        <f t="shared" si="1"/>
        <v>62864</v>
      </c>
      <c r="E10" s="65">
        <f t="shared" si="2"/>
        <v>69138</v>
      </c>
      <c r="F10" s="65">
        <f t="shared" si="3"/>
        <v>72826</v>
      </c>
      <c r="G10" s="65">
        <f t="shared" si="4"/>
        <v>74958</v>
      </c>
      <c r="H10" s="65">
        <f t="shared" si="5"/>
        <v>77146</v>
      </c>
      <c r="I10" s="65">
        <f t="shared" si="6"/>
        <v>79392</v>
      </c>
      <c r="J10" s="65">
        <f t="shared" si="7"/>
        <v>81696</v>
      </c>
      <c r="K10" s="65">
        <f t="shared" si="8"/>
        <v>84061</v>
      </c>
      <c r="L10" s="65">
        <f t="shared" si="9"/>
        <v>85743</v>
      </c>
      <c r="M10" s="65">
        <f t="shared" si="10"/>
        <v>87458</v>
      </c>
      <c r="N10" s="65">
        <f t="shared" si="11"/>
        <v>88769</v>
      </c>
      <c r="O10" s="65">
        <f t="shared" si="12"/>
        <v>90100</v>
      </c>
      <c r="P10" s="65">
        <f t="shared" si="13"/>
        <v>91452</v>
      </c>
      <c r="Q10" s="65">
        <f t="shared" si="14"/>
        <v>92830</v>
      </c>
      <c r="R10" s="65">
        <f t="shared" si="15"/>
        <v>94235</v>
      </c>
      <c r="S10" s="65">
        <f t="shared" si="16"/>
        <v>95669</v>
      </c>
      <c r="T10" s="65">
        <f t="shared" si="17"/>
        <v>97131</v>
      </c>
      <c r="U10" s="65">
        <f t="shared" si="18"/>
        <v>98622</v>
      </c>
      <c r="V10" s="65"/>
      <c r="W10" s="88">
        <v>60446</v>
      </c>
      <c r="X10" s="65">
        <v>66479</v>
      </c>
      <c r="Y10" s="65">
        <v>70025</v>
      </c>
      <c r="Z10" s="65">
        <v>72075</v>
      </c>
      <c r="AA10" s="65">
        <v>74179</v>
      </c>
      <c r="AB10" s="65">
        <v>76338</v>
      </c>
      <c r="AC10" s="65">
        <v>78554</v>
      </c>
      <c r="AD10" s="65">
        <v>80828</v>
      </c>
      <c r="AE10" s="65">
        <v>82445</v>
      </c>
      <c r="AF10" s="65">
        <v>84094</v>
      </c>
      <c r="AG10" s="65">
        <v>85355</v>
      </c>
      <c r="AH10" s="65">
        <v>86635</v>
      </c>
      <c r="AI10" s="65">
        <v>87935</v>
      </c>
      <c r="AJ10" s="65">
        <v>89260</v>
      </c>
      <c r="AK10" s="65">
        <v>90611</v>
      </c>
      <c r="AL10" s="65">
        <v>91989</v>
      </c>
      <c r="AM10" s="65">
        <v>93395</v>
      </c>
      <c r="AN10" s="65">
        <v>94829</v>
      </c>
    </row>
    <row r="11" spans="1:40" ht="20.100000000000001" customHeight="1" x14ac:dyDescent="0.2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40" ht="20.100000000000001" customHeight="1" x14ac:dyDescent="0.2">
      <c r="A12" s="74"/>
      <c r="B12" s="74" t="s">
        <v>50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40" ht="21.95" customHeight="1" x14ac:dyDescent="0.2">
      <c r="A13" s="66"/>
      <c r="B13" s="63" t="s">
        <v>2</v>
      </c>
      <c r="C13" s="64" t="s">
        <v>49</v>
      </c>
      <c r="D13" s="75">
        <f t="shared" ref="D13:U13" si="19">D7+5000</f>
        <v>53558</v>
      </c>
      <c r="E13" s="75">
        <f t="shared" si="19"/>
        <v>56981</v>
      </c>
      <c r="F13" s="75">
        <f t="shared" si="19"/>
        <v>59758</v>
      </c>
      <c r="G13" s="75">
        <f t="shared" si="19"/>
        <v>61360</v>
      </c>
      <c r="H13" s="75">
        <f t="shared" si="19"/>
        <v>63005</v>
      </c>
      <c r="I13" s="75">
        <f t="shared" si="19"/>
        <v>64693</v>
      </c>
      <c r="J13" s="75">
        <f t="shared" si="19"/>
        <v>66426</v>
      </c>
      <c r="K13" s="75">
        <f t="shared" si="19"/>
        <v>68204</v>
      </c>
      <c r="L13" s="75">
        <f t="shared" si="19"/>
        <v>69468</v>
      </c>
      <c r="M13" s="75">
        <f t="shared" si="19"/>
        <v>70757</v>
      </c>
      <c r="N13" s="75">
        <f t="shared" si="19"/>
        <v>71743</v>
      </c>
      <c r="O13" s="75">
        <f t="shared" si="19"/>
        <v>72745</v>
      </c>
      <c r="P13" s="75">
        <f t="shared" si="19"/>
        <v>73761</v>
      </c>
      <c r="Q13" s="75">
        <f t="shared" si="19"/>
        <v>74796</v>
      </c>
      <c r="R13" s="75">
        <f t="shared" si="19"/>
        <v>75853</v>
      </c>
      <c r="S13" s="75">
        <f t="shared" si="19"/>
        <v>76931</v>
      </c>
      <c r="T13" s="75">
        <f t="shared" si="19"/>
        <v>78030</v>
      </c>
      <c r="U13" s="75">
        <f t="shared" si="19"/>
        <v>79151</v>
      </c>
      <c r="V13" s="65"/>
      <c r="W13" s="65"/>
      <c r="X13" s="65"/>
      <c r="Y13" s="65"/>
    </row>
    <row r="14" spans="1:40" ht="21.95" customHeight="1" x14ac:dyDescent="0.2">
      <c r="A14" s="66"/>
      <c r="B14" s="63" t="s">
        <v>3</v>
      </c>
      <c r="C14" s="64" t="s">
        <v>49</v>
      </c>
      <c r="D14" s="75">
        <f t="shared" ref="D14:Q16" si="20">D8+5000</f>
        <v>60059</v>
      </c>
      <c r="E14" s="75">
        <f t="shared" si="20"/>
        <v>64778</v>
      </c>
      <c r="F14" s="75">
        <f t="shared" si="20"/>
        <v>67969</v>
      </c>
      <c r="G14" s="75">
        <f t="shared" si="20"/>
        <v>69813</v>
      </c>
      <c r="H14" s="75">
        <f t="shared" si="20"/>
        <v>71705</v>
      </c>
      <c r="I14" s="75">
        <f t="shared" si="20"/>
        <v>73646</v>
      </c>
      <c r="J14" s="75">
        <f t="shared" si="20"/>
        <v>75638</v>
      </c>
      <c r="K14" s="75">
        <f t="shared" si="20"/>
        <v>77685</v>
      </c>
      <c r="L14" s="75">
        <f t="shared" si="20"/>
        <v>79136</v>
      </c>
      <c r="M14" s="75">
        <f t="shared" si="20"/>
        <v>80620</v>
      </c>
      <c r="N14" s="75">
        <f t="shared" si="20"/>
        <v>81755</v>
      </c>
      <c r="O14" s="75">
        <f t="shared" si="20"/>
        <v>82906</v>
      </c>
      <c r="P14" s="75">
        <f t="shared" si="20"/>
        <v>84075</v>
      </c>
      <c r="Q14" s="75">
        <f t="shared" si="20"/>
        <v>85266</v>
      </c>
      <c r="R14" s="75">
        <f t="shared" ref="R14:U16" si="21">R8+5000</f>
        <v>86481</v>
      </c>
      <c r="S14" s="75">
        <f t="shared" si="21"/>
        <v>87722</v>
      </c>
      <c r="T14" s="75">
        <f t="shared" si="21"/>
        <v>88984</v>
      </c>
      <c r="U14" s="75">
        <f t="shared" si="21"/>
        <v>90275</v>
      </c>
      <c r="V14" s="65"/>
      <c r="W14" s="65"/>
      <c r="X14" s="65"/>
      <c r="Y14" s="65"/>
    </row>
    <row r="15" spans="1:40" ht="21.95" customHeight="1" x14ac:dyDescent="0.2">
      <c r="A15" s="66"/>
      <c r="B15" s="63" t="s">
        <v>4</v>
      </c>
      <c r="C15" s="64" t="s">
        <v>49</v>
      </c>
      <c r="D15" s="75">
        <f t="shared" si="20"/>
        <v>63963</v>
      </c>
      <c r="E15" s="75">
        <f t="shared" si="20"/>
        <v>69456</v>
      </c>
      <c r="F15" s="75">
        <f t="shared" si="20"/>
        <v>72916</v>
      </c>
      <c r="G15" s="75">
        <f t="shared" si="20"/>
        <v>74904</v>
      </c>
      <c r="H15" s="75">
        <f t="shared" si="20"/>
        <v>76944</v>
      </c>
      <c r="I15" s="75">
        <f t="shared" si="20"/>
        <v>79038</v>
      </c>
      <c r="J15" s="75">
        <f t="shared" si="20"/>
        <v>81188</v>
      </c>
      <c r="K15" s="75">
        <f t="shared" si="20"/>
        <v>83393</v>
      </c>
      <c r="L15" s="75">
        <f t="shared" si="20"/>
        <v>84961</v>
      </c>
      <c r="M15" s="75">
        <f t="shared" si="20"/>
        <v>86560</v>
      </c>
      <c r="N15" s="75">
        <f t="shared" si="20"/>
        <v>87783</v>
      </c>
      <c r="O15" s="75">
        <f t="shared" si="20"/>
        <v>89025</v>
      </c>
      <c r="P15" s="75">
        <f t="shared" si="20"/>
        <v>90285</v>
      </c>
      <c r="Q15" s="75">
        <f t="shared" si="20"/>
        <v>91570</v>
      </c>
      <c r="R15" s="75">
        <f t="shared" si="21"/>
        <v>92881</v>
      </c>
      <c r="S15" s="75">
        <f t="shared" si="21"/>
        <v>94217</v>
      </c>
      <c r="T15" s="75">
        <f t="shared" si="21"/>
        <v>95581</v>
      </c>
      <c r="U15" s="75">
        <f t="shared" si="21"/>
        <v>96971</v>
      </c>
      <c r="V15" s="65"/>
      <c r="W15" s="65"/>
      <c r="X15" s="65"/>
      <c r="Y15" s="65"/>
    </row>
    <row r="16" spans="1:40" ht="21.95" customHeight="1" x14ac:dyDescent="0.2">
      <c r="A16" s="66"/>
      <c r="B16" s="63" t="s">
        <v>5</v>
      </c>
      <c r="C16" s="64" t="s">
        <v>49</v>
      </c>
      <c r="D16" s="75">
        <f t="shared" si="20"/>
        <v>67864</v>
      </c>
      <c r="E16" s="75">
        <f t="shared" si="20"/>
        <v>74138</v>
      </c>
      <c r="F16" s="75">
        <f t="shared" si="20"/>
        <v>77826</v>
      </c>
      <c r="G16" s="75">
        <f t="shared" si="20"/>
        <v>79958</v>
      </c>
      <c r="H16" s="75">
        <f t="shared" si="20"/>
        <v>82146</v>
      </c>
      <c r="I16" s="75">
        <f t="shared" si="20"/>
        <v>84392</v>
      </c>
      <c r="J16" s="75">
        <f t="shared" si="20"/>
        <v>86696</v>
      </c>
      <c r="K16" s="75">
        <f t="shared" si="20"/>
        <v>89061</v>
      </c>
      <c r="L16" s="75">
        <f t="shared" si="20"/>
        <v>90743</v>
      </c>
      <c r="M16" s="75">
        <f t="shared" si="20"/>
        <v>92458</v>
      </c>
      <c r="N16" s="75">
        <f t="shared" si="20"/>
        <v>93769</v>
      </c>
      <c r="O16" s="75">
        <f t="shared" si="20"/>
        <v>95100</v>
      </c>
      <c r="P16" s="75">
        <f t="shared" si="20"/>
        <v>96452</v>
      </c>
      <c r="Q16" s="75">
        <f t="shared" si="20"/>
        <v>97830</v>
      </c>
      <c r="R16" s="75">
        <f t="shared" si="21"/>
        <v>99235</v>
      </c>
      <c r="S16" s="75">
        <f t="shared" si="21"/>
        <v>100669</v>
      </c>
      <c r="T16" s="75">
        <f t="shared" si="21"/>
        <v>102131</v>
      </c>
      <c r="U16" s="75">
        <f t="shared" si="21"/>
        <v>103622</v>
      </c>
      <c r="V16" s="65"/>
      <c r="W16" s="65"/>
      <c r="X16" s="65"/>
      <c r="Y16" s="65"/>
    </row>
    <row r="17" spans="1:25" ht="20.100000000000001" customHeight="1" x14ac:dyDescent="0.2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P17" s="70"/>
      <c r="Q17" s="70"/>
      <c r="R17" s="70"/>
      <c r="S17" s="70"/>
      <c r="T17" s="70"/>
      <c r="U17" s="70"/>
      <c r="V17" s="70"/>
      <c r="W17" s="70"/>
      <c r="X17" s="70"/>
      <c r="Y17" s="70"/>
    </row>
    <row r="18" spans="1:25" ht="20.100000000000001" customHeight="1" x14ac:dyDescent="0.2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P18" s="70"/>
      <c r="Q18" s="70"/>
      <c r="R18" s="70"/>
      <c r="S18" s="70"/>
      <c r="T18" s="70"/>
      <c r="U18" s="70"/>
      <c r="V18" s="70"/>
      <c r="W18" s="70"/>
      <c r="X18" s="70"/>
      <c r="Y18" s="70"/>
    </row>
    <row r="19" spans="1:25" ht="21.95" customHeight="1" x14ac:dyDescent="0.2">
      <c r="A19" s="66"/>
      <c r="B19" s="63"/>
      <c r="C19" s="64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65"/>
      <c r="W19" s="65"/>
      <c r="X19" s="65"/>
      <c r="Y19" s="65"/>
    </row>
    <row r="20" spans="1:25" ht="21.95" customHeight="1" x14ac:dyDescent="0.2">
      <c r="A20" s="66"/>
      <c r="B20" s="63"/>
      <c r="C20" s="64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65"/>
      <c r="W20" s="65"/>
      <c r="X20" s="65"/>
      <c r="Y20" s="65"/>
    </row>
    <row r="21" spans="1:25" ht="21.95" customHeight="1" x14ac:dyDescent="0.2">
      <c r="A21" s="66"/>
      <c r="B21" s="63"/>
      <c r="C21" s="64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65"/>
      <c r="W21" s="65"/>
      <c r="X21" s="65"/>
      <c r="Y21" s="65"/>
    </row>
    <row r="22" spans="1:25" ht="21.95" customHeight="1" x14ac:dyDescent="0.2">
      <c r="A22" s="66"/>
      <c r="B22" s="63"/>
      <c r="C22" s="64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65"/>
      <c r="W22" s="65"/>
      <c r="X22" s="65"/>
      <c r="Y22" s="65"/>
    </row>
    <row r="23" spans="1:25" ht="15" customHeight="1" x14ac:dyDescent="0.2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P23" s="70"/>
      <c r="Q23" s="70"/>
      <c r="R23" s="70"/>
      <c r="S23" s="70"/>
      <c r="T23" s="70"/>
      <c r="U23" s="70"/>
      <c r="V23" s="70"/>
      <c r="W23" s="70"/>
      <c r="X23" s="70"/>
      <c r="Y23" s="70"/>
    </row>
    <row r="24" spans="1:25" ht="15" customHeight="1" x14ac:dyDescent="0.2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P24" s="70"/>
      <c r="Q24" s="70"/>
      <c r="R24" s="70"/>
      <c r="S24" s="70"/>
      <c r="T24" s="70"/>
      <c r="U24" s="70"/>
      <c r="V24" s="70"/>
      <c r="W24" s="70"/>
      <c r="X24" s="70"/>
      <c r="Y24" s="70"/>
    </row>
    <row r="25" spans="1:25" ht="15" customHeight="1" x14ac:dyDescent="0.25">
      <c r="A25" s="176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P25" s="60"/>
      <c r="Q25" s="60"/>
      <c r="R25" s="60"/>
      <c r="S25" s="60"/>
      <c r="T25" s="60"/>
      <c r="U25" s="60"/>
      <c r="V25" s="60"/>
      <c r="W25" s="60"/>
      <c r="X25" s="60"/>
      <c r="Y25" s="60"/>
    </row>
    <row r="26" spans="1:25" s="5" customFormat="1" ht="18" customHeight="1" x14ac:dyDescent="0.25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s="5" customFormat="1" ht="8.1" customHeight="1" x14ac:dyDescent="0.2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P27" s="72"/>
      <c r="Q27" s="72"/>
      <c r="R27" s="72"/>
      <c r="S27" s="72"/>
      <c r="T27" s="72"/>
      <c r="U27" s="72"/>
      <c r="V27" s="72"/>
      <c r="W27" s="72"/>
      <c r="X27" s="72"/>
      <c r="Y27" s="72"/>
    </row>
    <row r="28" spans="1:25" s="5" customFormat="1" ht="18" customHeight="1" x14ac:dyDescent="0.25">
      <c r="A28" s="7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P28" s="7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5" customFormat="1" ht="18" customHeight="1" x14ac:dyDescent="0.25">
      <c r="A29" s="7"/>
      <c r="B29" s="173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P29" s="7"/>
      <c r="Q29" s="73"/>
      <c r="R29" s="73"/>
      <c r="S29" s="73"/>
      <c r="T29" s="73"/>
      <c r="U29" s="73"/>
      <c r="V29" s="73"/>
      <c r="W29" s="73"/>
      <c r="X29" s="73"/>
      <c r="Y29" s="73"/>
    </row>
    <row r="30" spans="1:25" s="5" customFormat="1" ht="8.1" customHeight="1" x14ac:dyDescent="0.2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P30" s="72"/>
      <c r="Q30" s="72"/>
      <c r="R30" s="72"/>
      <c r="S30" s="72"/>
      <c r="T30" s="72"/>
      <c r="U30" s="72"/>
      <c r="V30" s="72"/>
      <c r="W30" s="72"/>
      <c r="X30" s="72"/>
      <c r="Y30" s="72"/>
    </row>
    <row r="31" spans="1:25" s="5" customFormat="1" ht="18" customHeight="1" x14ac:dyDescent="0.25">
      <c r="A31" s="7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P31" s="7"/>
      <c r="Q31" s="56"/>
      <c r="R31" s="56"/>
      <c r="S31" s="56"/>
      <c r="T31" s="56"/>
      <c r="U31" s="56"/>
      <c r="V31" s="56"/>
      <c r="W31" s="56"/>
      <c r="X31" s="56"/>
      <c r="Y31" s="56"/>
    </row>
    <row r="32" spans="1:25" s="5" customFormat="1" ht="8.1" customHeight="1" x14ac:dyDescent="0.2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P32" s="72"/>
      <c r="Q32" s="72"/>
      <c r="R32" s="72"/>
      <c r="S32" s="72"/>
      <c r="T32" s="72"/>
      <c r="U32" s="72"/>
      <c r="V32" s="72"/>
      <c r="W32" s="72"/>
      <c r="X32" s="72"/>
      <c r="Y32" s="72"/>
    </row>
    <row r="33" spans="1:25" s="5" customFormat="1" ht="36" customHeight="1" x14ac:dyDescent="0.2">
      <c r="A33" s="8"/>
      <c r="B33" s="169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P33" s="8"/>
      <c r="Q33" s="57"/>
      <c r="R33" s="57"/>
      <c r="S33" s="57"/>
      <c r="T33" s="57"/>
      <c r="U33" s="57"/>
      <c r="V33" s="57"/>
      <c r="W33" s="57"/>
      <c r="X33" s="57"/>
      <c r="Y33" s="57"/>
    </row>
    <row r="34" spans="1:25" ht="18" customHeight="1" x14ac:dyDescent="0.2"/>
    <row r="36" spans="1:25" x14ac:dyDescent="0.2">
      <c r="A36" s="59"/>
      <c r="B36" s="59"/>
      <c r="C36" s="59"/>
      <c r="D36" s="59"/>
      <c r="E36" s="4"/>
      <c r="F36" s="4"/>
      <c r="G36" s="4"/>
      <c r="H36" s="4"/>
    </row>
    <row r="37" spans="1:25" x14ac:dyDescent="0.2">
      <c r="A37" s="59"/>
      <c r="B37" s="59"/>
      <c r="C37" s="59"/>
      <c r="D37" s="59"/>
      <c r="E37" s="4"/>
      <c r="F37" s="4"/>
      <c r="G37" s="4"/>
      <c r="H37" s="4"/>
    </row>
  </sheetData>
  <mergeCells count="16">
    <mergeCell ref="A5:C5"/>
    <mergeCell ref="E5:N5"/>
    <mergeCell ref="A3:N3"/>
    <mergeCell ref="A4:N4"/>
    <mergeCell ref="A1:N1"/>
    <mergeCell ref="A2:N2"/>
    <mergeCell ref="A27:N27"/>
    <mergeCell ref="B28:N28"/>
    <mergeCell ref="A23:N25"/>
    <mergeCell ref="A26:N26"/>
    <mergeCell ref="A17:N18"/>
    <mergeCell ref="B33:N33"/>
    <mergeCell ref="B31:N31"/>
    <mergeCell ref="A32:N32"/>
    <mergeCell ref="B29:N29"/>
    <mergeCell ref="A30:N30"/>
  </mergeCells>
  <printOptions horizontalCentered="1" verticalCentered="1" gridLines="1"/>
  <pageMargins left="0.2" right="0.2" top="0.5" bottom="0.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CERTIFIED</vt:lpstr>
      <vt:lpstr>SUPERVISOR</vt:lpstr>
      <vt:lpstr>TEAMS</vt:lpstr>
      <vt:lpstr>CERTIFIED!Print_Area</vt:lpstr>
      <vt:lpstr>SUPERVISOR!Print_Area</vt:lpstr>
      <vt:lpstr>TEAMS!Print_Area</vt:lpstr>
      <vt:lpstr>SUPERVISOR!Print_Area_MI</vt:lpstr>
      <vt:lpstr>SUPERVISOR!Print_Titles</vt:lpstr>
      <vt:lpstr>SUPERVISOR!RAISE</vt:lpstr>
      <vt:lpstr>SUPERVISOR!salcodes</vt:lpstr>
      <vt:lpstr>SUPERVISOR!supsch00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Blythe</dc:creator>
  <cp:lastModifiedBy>Gail Brasell</cp:lastModifiedBy>
  <cp:lastPrinted>2022-04-11T15:46:11Z</cp:lastPrinted>
  <dcterms:created xsi:type="dcterms:W3CDTF">2007-05-09T15:48:55Z</dcterms:created>
  <dcterms:modified xsi:type="dcterms:W3CDTF">2022-08-22T14:28:55Z</dcterms:modified>
</cp:coreProperties>
</file>