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1021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<sst xmlns="http://schemas.openxmlformats.org/spreadsheetml/2006/main" count="413" uniqueCount="142">
  <si>
    <t>EXHIBIT A-I-II-A-1</t>
  </si>
  <si>
    <t>EXHIBIT A-I-II-A-2</t>
  </si>
  <si>
    <t>EXHIBIT A-I-II-A-3</t>
  </si>
  <si>
    <t>EXHIBIT A-I-II-A-4</t>
  </si>
  <si>
    <t>EXHIBIT A-I-II-A-5</t>
  </si>
  <si>
    <t>EXHIBIT A-I-II-A-6</t>
  </si>
  <si>
    <t>FUND TYPES</t>
  </si>
  <si>
    <t>GOVERNMENTAL - SPECIAL REVENUE</t>
  </si>
  <si>
    <t>DESCRIPTION - FUND SOURCE</t>
  </si>
  <si>
    <t>ACCT#</t>
  </si>
  <si>
    <t>3210-0</t>
  </si>
  <si>
    <t>3220-0</t>
  </si>
  <si>
    <t>3310-0</t>
  </si>
  <si>
    <t>3313-0</t>
  </si>
  <si>
    <t>3317-0</t>
  </si>
  <si>
    <t>3510-0</t>
  </si>
  <si>
    <t>4110-0</t>
  </si>
  <si>
    <t>4110-1</t>
  </si>
  <si>
    <t>4130-0</t>
  </si>
  <si>
    <t>4136-0</t>
  </si>
  <si>
    <t>4140-0</t>
  </si>
  <si>
    <t>4160-0</t>
  </si>
  <si>
    <t>4180-0</t>
  </si>
  <si>
    <t>4285-0</t>
  </si>
  <si>
    <t>4286-0</t>
  </si>
  <si>
    <t>4287-0</t>
  </si>
  <si>
    <t>4289-0</t>
  </si>
  <si>
    <t>4290-0</t>
  </si>
  <si>
    <t>4291-0</t>
  </si>
  <si>
    <t>4293-0</t>
  </si>
  <si>
    <t>4295-0</t>
  </si>
  <si>
    <t>4296-0</t>
  </si>
  <si>
    <t>4297-0</t>
  </si>
  <si>
    <t>4298-0</t>
  </si>
  <si>
    <t>4303-0</t>
  </si>
  <si>
    <t>4304-0</t>
  </si>
  <si>
    <t>4925-0</t>
  </si>
  <si>
    <t>5101-0</t>
  </si>
  <si>
    <t>5990-0</t>
  </si>
  <si>
    <t>5992-0</t>
  </si>
  <si>
    <t>6001-0</t>
  </si>
  <si>
    <t>6930-0</t>
  </si>
  <si>
    <t>7101-0</t>
  </si>
  <si>
    <t>8989-0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</si>
  <si>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</si>
  <si>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</si>
  <si>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</si>
  <si>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</si>
  <si>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</si>
  <si>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</si>
  <si>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</si>
  <si>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</si>
  <si>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</si>
  <si>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</si>
  <si>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</si>
  <si>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</si>
  <si>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</si>
  <si>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</si>
  <si>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</si>
  <si>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</si>
  <si>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</si>
  <si>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</si>
  <si>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</si>
  <si>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</si>
  <si>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</si>
  <si>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</si>
  <si>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</si>
  <si>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</si>
  <si>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</si>
  <si>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</si>
  <si>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</si>
  <si>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</si>
  <si>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</si>
  <si>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</si>
  <si>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</si>
  <si>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</si>
  <si>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</si>
  <si>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</si>
  <si>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</si>
  <si>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</si>
  <si>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</si>
  <si>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</si>
  <si>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A-I-II-B-1</t>
  </si>
  <si>
    <t>EXHIBIT A-I-II-B-2</t>
  </si>
  <si>
    <t>EXHIBIT A-I-II-B-3</t>
  </si>
  <si>
    <t>EXHIBIT A-I-II-B-4</t>
  </si>
  <si>
    <t>EXHIBIT A-I-II-B-5</t>
  </si>
  <si>
    <t>EXHIBIT A-I-II-B-6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</si>
  <si>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</si>
  <si>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</si>
  <si>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</si>
  <si>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</si>
  <si>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</si>
  <si>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</si>
  <si>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</si>
  <si>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</si>
  <si>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</si>
  <si>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</si>
  <si>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</si>
  <si>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</si>
  <si>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</si>
  <si>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</si>
  <si>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</si>
  <si>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</si>
  <si>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</si>
  <si>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</si>
  <si>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</si>
  <si>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</si>
  <si>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</si>
  <si>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</si>
  <si>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</si>
  <si>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A-I-II-C-1</t>
  </si>
  <si>
    <t>EXHIBIT A-I-II-C-2</t>
  </si>
  <si>
    <t>EXHIBIT A-I-II-C-3</t>
  </si>
  <si>
    <t>EXHIBIT A-I-II-C-4</t>
  </si>
  <si>
    <t>EXHIBIT A-I-II-C-5</t>
  </si>
  <si>
    <t>EXHIBIT A-I-II-C-6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</si>
  <si>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</si>
  <si>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</si>
  <si>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</si>
  <si>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</si>
  <si>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</si>
  <si>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</si>
  <si>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</si>
  <si>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</si>
  <si>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</si>
  <si>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</si>
  <si>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</si>
  <si>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</si>
  <si>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</si>
  <si>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</si>
  <si>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</si>
  <si>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</si>
  <si>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</si>
  <si>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</si>
  <si>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</si>
  <si>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</si>
  <si>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</si>
  <si>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</si>
  <si>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</si>
  <si>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</si>
  <si>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SEPTEMBER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</si>
</sst>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37" width="14.7109375" style="0" customWidth="1"/>
  </cols>
  <sheetData>
    <row r="1" spans="1:38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  <c r="O1" s="7" t="s">
        <v>2</v>
      </c>
      <c r="P1" s="7"/>
      <c r="Q1" s="7"/>
      <c r="R1" s="7"/>
      <c r="S1" s="7"/>
      <c r="T1" s="7"/>
      <c r="U1" s="7" t="s">
        <v>3</v>
      </c>
      <c r="V1" s="7"/>
      <c r="W1" s="7"/>
      <c r="X1" s="7"/>
      <c r="Y1" s="7"/>
      <c r="Z1" s="7"/>
      <c r="AA1" s="7" t="s">
        <v>4</v>
      </c>
      <c r="AB1" s="7"/>
      <c r="AC1" s="7"/>
      <c r="AD1" s="7"/>
      <c r="AE1" s="7"/>
      <c r="AF1" s="7"/>
      <c r="AG1" s="7" t="s">
        <v>5</v>
      </c>
      <c r="AH1" s="7"/>
      <c r="AI1" s="7"/>
      <c r="AJ1" s="7"/>
      <c r="AK1" s="7"/>
      <c r="AL1" s="7"/>
    </row>
    <row r="2" spans="1:38" ht="15">
      <c r="A2" s="2" t="s">
        <v>6</v>
      </c>
      <c r="B2" s="1"/>
      <c r="C2" s="8" t="s">
        <v>7</v>
      </c>
      <c r="D2" s="8"/>
      <c r="E2" s="8"/>
      <c r="F2" s="8"/>
      <c r="G2" s="8"/>
      <c r="H2" s="1"/>
      <c r="I2" s="8" t="s">
        <v>7</v>
      </c>
      <c r="J2" s="8"/>
      <c r="K2" s="8"/>
      <c r="L2" s="8"/>
      <c r="M2" s="8"/>
      <c r="N2" s="1"/>
      <c r="O2" s="8" t="s">
        <v>7</v>
      </c>
      <c r="P2" s="8"/>
      <c r="Q2" s="8"/>
      <c r="R2" s="8"/>
      <c r="S2" s="8"/>
      <c r="T2" s="1"/>
      <c r="U2" s="8" t="s">
        <v>7</v>
      </c>
      <c r="V2" s="8"/>
      <c r="W2" s="8"/>
      <c r="X2" s="8"/>
      <c r="Y2" s="8"/>
      <c r="Z2" s="1"/>
      <c r="AA2" s="8" t="s">
        <v>7</v>
      </c>
      <c r="AB2" s="8"/>
      <c r="AC2" s="8"/>
      <c r="AD2" s="8"/>
      <c r="AE2" s="8"/>
      <c r="AF2" s="1"/>
      <c r="AG2" s="7" t="s">
        <v>7</v>
      </c>
      <c r="AH2" s="7"/>
      <c r="AI2" s="7"/>
      <c r="AJ2" s="7"/>
      <c r="AK2" s="7"/>
      <c r="AL2" s="1"/>
    </row>
    <row r="3" spans="1:38" ht="15">
      <c r="A3" s="2" t="s">
        <v>8</v>
      </c>
      <c r="B3" s="2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  <c r="AA3" s="3" t="s">
        <v>34</v>
      </c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3" t="s">
        <v>42</v>
      </c>
      <c r="AJ3" s="3" t="s">
        <v>43</v>
      </c>
      <c r="AK3" s="3" t="s">
        <v>44</v>
      </c>
      <c r="AL3" s="1"/>
    </row>
    <row r="4" spans="1:38" ht="15">
      <c r="A4" s="2" t="s">
        <v>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">
      <c r="A5" s="1"/>
      <c r="B5" s="2" t="s">
        <v>46</v>
      </c>
      <c r="C5" s="3" t="s">
        <v>47</v>
      </c>
      <c r="D5" s="3" t="s">
        <v>47</v>
      </c>
      <c r="E5" s="3" t="s">
        <v>47</v>
      </c>
      <c r="F5" s="3" t="s">
        <v>47</v>
      </c>
      <c r="G5" s="3" t="s">
        <v>47</v>
      </c>
      <c r="H5" s="3" t="s">
        <v>47</v>
      </c>
      <c r="I5" s="3" t="s">
        <v>47</v>
      </c>
      <c r="J5" s="3" t="s">
        <v>47</v>
      </c>
      <c r="K5" s="3" t="s">
        <v>47</v>
      </c>
      <c r="L5" s="3" t="s">
        <v>47</v>
      </c>
      <c r="M5" s="3" t="s">
        <v>47</v>
      </c>
      <c r="N5" s="3" t="s">
        <v>47</v>
      </c>
      <c r="O5" s="3" t="s">
        <v>47</v>
      </c>
      <c r="P5" s="3" t="s">
        <v>47</v>
      </c>
      <c r="Q5" s="3" t="s">
        <v>47</v>
      </c>
      <c r="R5" s="3" t="s">
        <v>47</v>
      </c>
      <c r="S5" s="3" t="s">
        <v>47</v>
      </c>
      <c r="T5" s="3" t="s">
        <v>47</v>
      </c>
      <c r="U5" s="3" t="s">
        <v>47</v>
      </c>
      <c r="V5" s="3" t="s">
        <v>47</v>
      </c>
      <c r="W5" s="3" t="s">
        <v>47</v>
      </c>
      <c r="X5" s="3" t="s">
        <v>47</v>
      </c>
      <c r="Y5" s="3" t="s">
        <v>47</v>
      </c>
      <c r="Z5" s="3" t="s">
        <v>47</v>
      </c>
      <c r="AA5" s="3" t="s">
        <v>47</v>
      </c>
      <c r="AB5" s="3" t="s">
        <v>47</v>
      </c>
      <c r="AC5" s="3" t="s">
        <v>47</v>
      </c>
      <c r="AD5" s="3" t="s">
        <v>47</v>
      </c>
      <c r="AE5" s="3" t="s">
        <v>47</v>
      </c>
      <c r="AF5" s="3" t="s">
        <v>47</v>
      </c>
      <c r="AG5" s="3" t="s">
        <v>47</v>
      </c>
      <c r="AH5" s="3" t="s">
        <v>47</v>
      </c>
      <c r="AI5" s="3" t="s">
        <v>47</v>
      </c>
      <c r="AJ5" s="3" t="s">
        <v>47</v>
      </c>
      <c r="AK5" s="3" t="s">
        <v>47</v>
      </c>
      <c r="AL5" s="1"/>
    </row>
    <row r="6" spans="1:38" ht="9.75" customHeight="1">
      <c r="A6" s="4" t="s">
        <v>48</v>
      </c>
      <c r="B6" s="5" t="s">
        <v>49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9.75" customHeight="1">
      <c r="A7" s="4" t="s">
        <v>50</v>
      </c>
      <c r="B7" s="5" t="s">
        <v>51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f>C7+D7+E7+F7+G7+H7+I7+J7+K7+L7+M7+N7+O7+P7+Q7+R7+S7+T7+U7+V7+W7+X7+Y7+Z7+AA7+AB7+AC7+AD7+AE7+AF7+AG7+AH7+AI7+AJ7</f>
        <v>0</v>
      </c>
      <c r="AL7" s="1"/>
    </row>
    <row r="8" spans="1:38" ht="9.75" customHeight="1">
      <c r="A8" s="4" t="s">
        <v>52</v>
      </c>
      <c r="B8" s="5" t="s">
        <v>53</v>
      </c>
      <c r="C8" s="6">
        <v>653462.93</v>
      </c>
      <c r="D8" s="6">
        <v>13263.79</v>
      </c>
      <c r="E8" s="6">
        <v>51010</v>
      </c>
      <c r="F8" s="6">
        <v>0</v>
      </c>
      <c r="G8" s="6">
        <v>4078</v>
      </c>
      <c r="H8" s="6">
        <v>95531.74</v>
      </c>
      <c r="I8" s="6">
        <v>746018.27</v>
      </c>
      <c r="J8" s="6">
        <v>47401.64</v>
      </c>
      <c r="K8" s="6">
        <v>140252.08</v>
      </c>
      <c r="L8" s="6">
        <v>0</v>
      </c>
      <c r="M8" s="6">
        <v>58398</v>
      </c>
      <c r="N8" s="6">
        <v>77705.11</v>
      </c>
      <c r="O8" s="6">
        <v>59833</v>
      </c>
      <c r="P8" s="6">
        <v>0</v>
      </c>
      <c r="Q8" s="6">
        <v>95507.66</v>
      </c>
      <c r="R8" s="6">
        <v>8948.13</v>
      </c>
      <c r="S8" s="6">
        <v>12092.46</v>
      </c>
      <c r="T8" s="6">
        <v>0</v>
      </c>
      <c r="U8" s="6">
        <v>0</v>
      </c>
      <c r="V8" s="6">
        <v>0</v>
      </c>
      <c r="W8" s="6">
        <v>0</v>
      </c>
      <c r="X8" s="6">
        <v>784902.05</v>
      </c>
      <c r="Y8" s="6">
        <v>32666.65</v>
      </c>
      <c r="Z8" s="6">
        <v>2957849.92</v>
      </c>
      <c r="AA8" s="6">
        <v>8364.42</v>
      </c>
      <c r="AB8" s="6">
        <v>150415.04</v>
      </c>
      <c r="AC8" s="6">
        <v>0</v>
      </c>
      <c r="AD8" s="6">
        <v>1973415.46</v>
      </c>
      <c r="AE8" s="6">
        <v>0</v>
      </c>
      <c r="AF8" s="6">
        <v>166850.01</v>
      </c>
      <c r="AG8" s="6">
        <v>0</v>
      </c>
      <c r="AH8" s="6">
        <v>0</v>
      </c>
      <c r="AI8" s="6">
        <v>0</v>
      </c>
      <c r="AJ8" s="6">
        <v>0</v>
      </c>
      <c r="AK8" s="6">
        <f>C8+D8+E8+F8+G8+H8+I8+J8+K8+L8+M8+N8+O8+P8+Q8+R8+S8+T8+U8+V8+W8+X8+Y8+Z8+AA8+AB8+AC8+AD8+AE8+AF8+AG8+AH8+AI8+AJ8</f>
        <v>8137966.359999999</v>
      </c>
      <c r="AL8" s="1"/>
    </row>
    <row r="9" spans="1:38" ht="9.75" customHeight="1">
      <c r="A9" s="4" t="s">
        <v>54</v>
      </c>
      <c r="B9" s="5" t="s">
        <v>55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32212.74</v>
      </c>
      <c r="AE9" s="6">
        <v>0</v>
      </c>
      <c r="AF9" s="6">
        <v>4100</v>
      </c>
      <c r="AG9" s="6">
        <v>0</v>
      </c>
      <c r="AH9" s="6">
        <v>0</v>
      </c>
      <c r="AI9" s="6">
        <v>806943.49</v>
      </c>
      <c r="AJ9" s="6">
        <v>0</v>
      </c>
      <c r="AK9" s="6">
        <f>C9+D9+E9+F9+G9+H9+I9+J9+K9+L9+M9+N9+O9+P9+Q9+R9+S9+T9+U9+V9+W9+X9+Y9+Z9+AA9+AB9+AC9+AD9+AE9+AF9+AG9+AH9+AI9+AJ9</f>
        <v>843256.23</v>
      </c>
      <c r="AL9" s="1"/>
    </row>
    <row r="10" spans="1:38" ht="9.75" customHeight="1">
      <c r="A10" s="4" t="s">
        <v>56</v>
      </c>
      <c r="B10" s="5" t="s">
        <v>57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22832.55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161536.16</v>
      </c>
      <c r="AK10" s="6">
        <f>C10+D10+E10+F10+G10+H10+I10+J10+K10+L10+M10+N10+O10+P10+Q10+R10+S10+T10+U10+V10+W10+X10+Y10+Z10+AA10+AB10+AC10+AD10+AE10+AF10+AG10+AH10+AI10+AJ10</f>
        <v>184368.71</v>
      </c>
      <c r="AL10" s="1"/>
    </row>
    <row r="11" spans="1:38" ht="9.75" customHeight="1">
      <c r="A11" s="4" t="s">
        <v>58</v>
      </c>
      <c r="B11" s="1"/>
      <c r="C11" s="6">
        <f aca="true" t="shared" si="0" ref="C11:AJ11">+SUM(C7:C10)</f>
        <v>653462.93</v>
      </c>
      <c r="D11" s="6">
        <f t="shared" si="0"/>
        <v>13263.79</v>
      </c>
      <c r="E11" s="6">
        <f t="shared" si="0"/>
        <v>51010</v>
      </c>
      <c r="F11" s="6">
        <f t="shared" si="0"/>
        <v>0</v>
      </c>
      <c r="G11" s="6">
        <f t="shared" si="0"/>
        <v>4078</v>
      </c>
      <c r="H11" s="6">
        <f t="shared" si="0"/>
        <v>95531.74</v>
      </c>
      <c r="I11" s="6">
        <f t="shared" si="0"/>
        <v>746018.27</v>
      </c>
      <c r="J11" s="6">
        <f t="shared" si="0"/>
        <v>47401.64</v>
      </c>
      <c r="K11" s="6">
        <f t="shared" si="0"/>
        <v>140252.08</v>
      </c>
      <c r="L11" s="6">
        <f t="shared" si="0"/>
        <v>0</v>
      </c>
      <c r="M11" s="6">
        <f t="shared" si="0"/>
        <v>58398</v>
      </c>
      <c r="N11" s="6">
        <f t="shared" si="0"/>
        <v>77705.11</v>
      </c>
      <c r="O11" s="6">
        <f t="shared" si="0"/>
        <v>59833</v>
      </c>
      <c r="P11" s="6">
        <f t="shared" si="0"/>
        <v>0</v>
      </c>
      <c r="Q11" s="6">
        <f t="shared" si="0"/>
        <v>95507.66</v>
      </c>
      <c r="R11" s="6">
        <f t="shared" si="0"/>
        <v>8948.13</v>
      </c>
      <c r="S11" s="6">
        <f t="shared" si="0"/>
        <v>12092.46</v>
      </c>
      <c r="T11" s="6">
        <f t="shared" si="0"/>
        <v>0</v>
      </c>
      <c r="U11" s="6">
        <f t="shared" si="0"/>
        <v>0</v>
      </c>
      <c r="V11" s="6">
        <f t="shared" si="0"/>
        <v>0</v>
      </c>
      <c r="W11" s="6">
        <f t="shared" si="0"/>
        <v>0</v>
      </c>
      <c r="X11" s="6">
        <f t="shared" si="0"/>
        <v>784902.05</v>
      </c>
      <c r="Y11" s="6">
        <f t="shared" si="0"/>
        <v>32666.65</v>
      </c>
      <c r="Z11" s="6">
        <f t="shared" si="0"/>
        <v>2957849.92</v>
      </c>
      <c r="AA11" s="6">
        <f t="shared" si="0"/>
        <v>8364.42</v>
      </c>
      <c r="AB11" s="6">
        <f t="shared" si="0"/>
        <v>150415.04</v>
      </c>
      <c r="AC11" s="6">
        <f t="shared" si="0"/>
        <v>0</v>
      </c>
      <c r="AD11" s="6">
        <f t="shared" si="0"/>
        <v>2028460.75</v>
      </c>
      <c r="AE11" s="6">
        <f t="shared" si="0"/>
        <v>0</v>
      </c>
      <c r="AF11" s="6">
        <f t="shared" si="0"/>
        <v>170950.01</v>
      </c>
      <c r="AG11" s="6">
        <f t="shared" si="0"/>
        <v>0</v>
      </c>
      <c r="AH11" s="6">
        <f t="shared" si="0"/>
        <v>0</v>
      </c>
      <c r="AI11" s="6">
        <f t="shared" si="0"/>
        <v>806943.49</v>
      </c>
      <c r="AJ11" s="6">
        <f t="shared" si="0"/>
        <v>161536.16</v>
      </c>
      <c r="AK11" s="6">
        <f>C11+D11+E11+F11+G11+H11+I11+J11+K11+L11+M11+N11+O11+P11+Q11+R11+S11+T11+U11+V11+W11+X11+Y11+Z11+AA11+AB11+AC11+AD11+AE11+AF11+AG11+AH11+AI11+AJ11</f>
        <v>9165591.299999999</v>
      </c>
      <c r="AL11" s="1"/>
    </row>
    <row r="12" spans="1:38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9.75" customHeight="1">
      <c r="A13" s="4" t="s">
        <v>59</v>
      </c>
      <c r="B13" s="5" t="s">
        <v>60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9.75" customHeight="1">
      <c r="A14" s="4" t="s">
        <v>61</v>
      </c>
      <c r="B14" s="5" t="s">
        <v>62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9.75" customHeight="1">
      <c r="A15" s="4" t="s">
        <v>63</v>
      </c>
      <c r="B15" s="5" t="s">
        <v>64</v>
      </c>
      <c r="C15" s="6">
        <v>65006.28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260556.9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332988.96</v>
      </c>
      <c r="Y15" s="6">
        <v>0</v>
      </c>
      <c r="Z15" s="6">
        <v>202397.96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20231.25</v>
      </c>
      <c r="AG15" s="6">
        <v>0</v>
      </c>
      <c r="AH15" s="6">
        <v>0</v>
      </c>
      <c r="AI15" s="6">
        <v>0</v>
      </c>
      <c r="AJ15" s="6">
        <v>0</v>
      </c>
      <c r="AK15" s="6">
        <f aca="true" t="shared" si="1" ref="AK15:AK21">C15+D15+E15+F15+G15+H15+I15+J15+K15+L15+M15+N15+O15+P15+Q15+R15+S15+T15+U15+V15+W15+X15+Y15+Z15+AA15+AB15+AC15+AD15+AE15+AF15+AG15+AH15+AI15+AJ15</f>
        <v>881181.35</v>
      </c>
      <c r="AL15" s="1"/>
    </row>
    <row r="16" spans="1:38" ht="9.75" customHeight="1">
      <c r="A16" s="4" t="s">
        <v>65</v>
      </c>
      <c r="B16" s="5" t="s">
        <v>66</v>
      </c>
      <c r="C16" s="6">
        <v>27556.59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94022.39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119498.25</v>
      </c>
      <c r="Y16" s="6">
        <v>0</v>
      </c>
      <c r="Z16" s="6">
        <v>49057.72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4013.57</v>
      </c>
      <c r="AG16" s="6">
        <v>0</v>
      </c>
      <c r="AH16" s="6">
        <v>0</v>
      </c>
      <c r="AI16" s="6">
        <v>0</v>
      </c>
      <c r="AJ16" s="6">
        <v>0</v>
      </c>
      <c r="AK16" s="6">
        <f t="shared" si="1"/>
        <v>294148.51999999996</v>
      </c>
      <c r="AL16" s="1"/>
    </row>
    <row r="17" spans="1:38" ht="9.75" customHeight="1">
      <c r="A17" s="4" t="s">
        <v>67</v>
      </c>
      <c r="B17" s="5" t="s">
        <v>68</v>
      </c>
      <c r="C17" s="6">
        <v>2375.28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290.85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19500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76237.1</v>
      </c>
      <c r="AJ17" s="6">
        <v>135140.96</v>
      </c>
      <c r="AK17" s="6">
        <f t="shared" si="1"/>
        <v>233544.19</v>
      </c>
      <c r="AL17" s="1"/>
    </row>
    <row r="18" spans="1:38" ht="9.75" customHeight="1">
      <c r="A18" s="4" t="s">
        <v>69</v>
      </c>
      <c r="B18" s="5" t="s">
        <v>70</v>
      </c>
      <c r="C18" s="6">
        <v>17360.95</v>
      </c>
      <c r="D18" s="6">
        <v>0</v>
      </c>
      <c r="E18" s="6">
        <v>20857.22</v>
      </c>
      <c r="F18" s="6">
        <v>0</v>
      </c>
      <c r="G18" s="6">
        <v>0</v>
      </c>
      <c r="H18" s="6">
        <v>0</v>
      </c>
      <c r="I18" s="6">
        <v>119855.1</v>
      </c>
      <c r="J18" s="6">
        <v>22382.62</v>
      </c>
      <c r="K18" s="6">
        <v>0</v>
      </c>
      <c r="L18" s="6">
        <v>0</v>
      </c>
      <c r="M18" s="6">
        <v>24713.14</v>
      </c>
      <c r="N18" s="6">
        <v>43322.68</v>
      </c>
      <c r="O18" s="6">
        <v>0</v>
      </c>
      <c r="P18" s="6">
        <v>0</v>
      </c>
      <c r="Q18" s="6">
        <v>49968.83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748.98</v>
      </c>
      <c r="Y18" s="6">
        <v>0</v>
      </c>
      <c r="Z18" s="6">
        <v>25403.25</v>
      </c>
      <c r="AA18" s="6">
        <v>0</v>
      </c>
      <c r="AB18" s="6">
        <v>27828.93</v>
      </c>
      <c r="AC18" s="6">
        <v>0</v>
      </c>
      <c r="AD18" s="6">
        <v>0</v>
      </c>
      <c r="AE18" s="6">
        <v>0</v>
      </c>
      <c r="AF18" s="6">
        <v>56730.05</v>
      </c>
      <c r="AG18" s="6">
        <v>0</v>
      </c>
      <c r="AH18" s="6">
        <v>0</v>
      </c>
      <c r="AI18" s="6">
        <v>201248.76</v>
      </c>
      <c r="AJ18" s="6">
        <v>26395.2</v>
      </c>
      <c r="AK18" s="6">
        <f t="shared" si="1"/>
        <v>636815.71</v>
      </c>
      <c r="AL18" s="1"/>
    </row>
    <row r="19" spans="1:38" ht="9.75" customHeight="1">
      <c r="A19" s="4" t="s">
        <v>71</v>
      </c>
      <c r="B19" s="5" t="s">
        <v>72</v>
      </c>
      <c r="C19" s="6">
        <v>0</v>
      </c>
      <c r="D19" s="6">
        <v>0</v>
      </c>
      <c r="E19" s="6">
        <v>61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f t="shared" si="1"/>
        <v>61</v>
      </c>
      <c r="AL19" s="1"/>
    </row>
    <row r="20" spans="1:38" ht="9.75" customHeight="1">
      <c r="A20" s="4" t="s">
        <v>73</v>
      </c>
      <c r="B20" s="5" t="s">
        <v>74</v>
      </c>
      <c r="C20" s="6">
        <v>0</v>
      </c>
      <c r="D20" s="6">
        <v>0</v>
      </c>
      <c r="E20" s="6">
        <v>2780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14365.86</v>
      </c>
      <c r="AJ20" s="6">
        <v>0</v>
      </c>
      <c r="AK20" s="6">
        <f t="shared" si="1"/>
        <v>17145.86</v>
      </c>
      <c r="AL20" s="1"/>
    </row>
    <row r="21" spans="1:38" ht="9.75" customHeight="1">
      <c r="A21" s="4" t="s">
        <v>75</v>
      </c>
      <c r="B21" s="1"/>
      <c r="C21" s="6">
        <f aca="true" t="shared" si="2" ref="C21:AJ21">+SUM(C15:C20)</f>
        <v>112299.09999999999</v>
      </c>
      <c r="D21" s="6">
        <f t="shared" si="2"/>
        <v>0</v>
      </c>
      <c r="E21" s="6">
        <f t="shared" si="2"/>
        <v>23698.22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474725.24</v>
      </c>
      <c r="J21" s="6">
        <f t="shared" si="2"/>
        <v>22382.62</v>
      </c>
      <c r="K21" s="6">
        <f t="shared" si="2"/>
        <v>0</v>
      </c>
      <c r="L21" s="6">
        <f t="shared" si="2"/>
        <v>0</v>
      </c>
      <c r="M21" s="6">
        <f t="shared" si="2"/>
        <v>24713.14</v>
      </c>
      <c r="N21" s="6">
        <f t="shared" si="2"/>
        <v>43322.68</v>
      </c>
      <c r="O21" s="6">
        <f t="shared" si="2"/>
        <v>0</v>
      </c>
      <c r="P21" s="6">
        <f t="shared" si="2"/>
        <v>0</v>
      </c>
      <c r="Q21" s="6">
        <f t="shared" si="2"/>
        <v>49968.83</v>
      </c>
      <c r="R21" s="6">
        <f t="shared" si="2"/>
        <v>0</v>
      </c>
      <c r="S21" s="6">
        <f t="shared" si="2"/>
        <v>0</v>
      </c>
      <c r="T21" s="6">
        <f t="shared" si="2"/>
        <v>0</v>
      </c>
      <c r="U21" s="6">
        <f t="shared" si="2"/>
        <v>0</v>
      </c>
      <c r="V21" s="6">
        <f t="shared" si="2"/>
        <v>0</v>
      </c>
      <c r="W21" s="6">
        <f t="shared" si="2"/>
        <v>0</v>
      </c>
      <c r="X21" s="6">
        <f t="shared" si="2"/>
        <v>453236.19</v>
      </c>
      <c r="Y21" s="6">
        <f t="shared" si="2"/>
        <v>19500</v>
      </c>
      <c r="Z21" s="6">
        <f t="shared" si="2"/>
        <v>276858.93</v>
      </c>
      <c r="AA21" s="6">
        <f t="shared" si="2"/>
        <v>0</v>
      </c>
      <c r="AB21" s="6">
        <f t="shared" si="2"/>
        <v>27828.93</v>
      </c>
      <c r="AC21" s="6">
        <f t="shared" si="2"/>
        <v>0</v>
      </c>
      <c r="AD21" s="6">
        <f t="shared" si="2"/>
        <v>0</v>
      </c>
      <c r="AE21" s="6">
        <f t="shared" si="2"/>
        <v>0</v>
      </c>
      <c r="AF21" s="6">
        <f t="shared" si="2"/>
        <v>80974.87</v>
      </c>
      <c r="AG21" s="6">
        <f t="shared" si="2"/>
        <v>0</v>
      </c>
      <c r="AH21" s="6">
        <f t="shared" si="2"/>
        <v>0</v>
      </c>
      <c r="AI21" s="6">
        <f t="shared" si="2"/>
        <v>291851.72</v>
      </c>
      <c r="AJ21" s="6">
        <f t="shared" si="2"/>
        <v>161536.16</v>
      </c>
      <c r="AK21" s="6">
        <f t="shared" si="1"/>
        <v>2062896.63</v>
      </c>
      <c r="AL21" s="1"/>
    </row>
    <row r="22" spans="1:38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9.75" customHeight="1">
      <c r="A23" s="4" t="s">
        <v>76</v>
      </c>
      <c r="B23" s="5" t="s">
        <v>77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9.75" customHeight="1">
      <c r="A24" s="4" t="s">
        <v>63</v>
      </c>
      <c r="B24" s="5" t="s">
        <v>64</v>
      </c>
      <c r="C24" s="6">
        <v>78726.1</v>
      </c>
      <c r="D24" s="6">
        <v>0</v>
      </c>
      <c r="E24" s="6">
        <v>0</v>
      </c>
      <c r="F24" s="6">
        <v>0</v>
      </c>
      <c r="G24" s="6">
        <v>0</v>
      </c>
      <c r="H24" s="6">
        <v>69006.26</v>
      </c>
      <c r="I24" s="6">
        <v>218602.7</v>
      </c>
      <c r="J24" s="6">
        <v>20333.32</v>
      </c>
      <c r="K24" s="6">
        <v>0</v>
      </c>
      <c r="L24" s="6">
        <v>0</v>
      </c>
      <c r="M24" s="6">
        <v>3200.08</v>
      </c>
      <c r="N24" s="6">
        <v>19971.69</v>
      </c>
      <c r="O24" s="6">
        <v>0</v>
      </c>
      <c r="P24" s="6">
        <v>0</v>
      </c>
      <c r="Q24" s="6">
        <v>21462.24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88855.06</v>
      </c>
      <c r="Y24" s="6">
        <v>3000</v>
      </c>
      <c r="Z24" s="6">
        <v>565317.09</v>
      </c>
      <c r="AA24" s="6">
        <v>7000</v>
      </c>
      <c r="AB24" s="6">
        <v>8325</v>
      </c>
      <c r="AC24" s="6">
        <v>0</v>
      </c>
      <c r="AD24" s="6">
        <v>0</v>
      </c>
      <c r="AE24" s="6">
        <v>0</v>
      </c>
      <c r="AF24" s="6">
        <v>16705</v>
      </c>
      <c r="AG24" s="6">
        <v>0</v>
      </c>
      <c r="AH24" s="6">
        <v>0</v>
      </c>
      <c r="AI24" s="6">
        <v>0</v>
      </c>
      <c r="AJ24" s="6">
        <v>0</v>
      </c>
      <c r="AK24" s="6">
        <f aca="true" t="shared" si="3" ref="AK24:AK30">C24+D24+E24+F24+G24+H24+I24+J24+K24+L24+M24+N24+O24+P24+Q24+R24+S24+T24+U24+V24+W24+X24+Y24+Z24+AA24+AB24+AC24+AD24+AE24+AF24+AG24+AH24+AI24+AJ24</f>
        <v>1120504.54</v>
      </c>
      <c r="AL24" s="1"/>
    </row>
    <row r="25" spans="1:38" ht="9.75" customHeight="1">
      <c r="A25" s="4" t="s">
        <v>65</v>
      </c>
      <c r="B25" s="5" t="s">
        <v>66</v>
      </c>
      <c r="C25" s="6">
        <v>25314.06</v>
      </c>
      <c r="D25" s="6">
        <v>0</v>
      </c>
      <c r="E25" s="6">
        <v>0</v>
      </c>
      <c r="F25" s="6">
        <v>0</v>
      </c>
      <c r="G25" s="6">
        <v>0</v>
      </c>
      <c r="H25" s="6">
        <v>25021.05</v>
      </c>
      <c r="I25" s="6">
        <v>72592.98</v>
      </c>
      <c r="J25" s="6">
        <v>3994.7</v>
      </c>
      <c r="K25" s="6">
        <v>0</v>
      </c>
      <c r="L25" s="6">
        <v>0</v>
      </c>
      <c r="M25" s="6">
        <v>621.74</v>
      </c>
      <c r="N25" s="6">
        <v>3886</v>
      </c>
      <c r="O25" s="6">
        <v>0</v>
      </c>
      <c r="P25" s="6">
        <v>0</v>
      </c>
      <c r="Q25" s="6">
        <v>4348.23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20308.24</v>
      </c>
      <c r="Y25" s="6">
        <v>566.65</v>
      </c>
      <c r="Z25" s="6">
        <v>203810.84</v>
      </c>
      <c r="AA25" s="6">
        <v>1364.42</v>
      </c>
      <c r="AB25" s="6">
        <v>1541.33</v>
      </c>
      <c r="AC25" s="6">
        <v>0</v>
      </c>
      <c r="AD25" s="6">
        <v>0</v>
      </c>
      <c r="AE25" s="6">
        <v>0</v>
      </c>
      <c r="AF25" s="6">
        <v>3334.46</v>
      </c>
      <c r="AG25" s="6">
        <v>0</v>
      </c>
      <c r="AH25" s="6">
        <v>0</v>
      </c>
      <c r="AI25" s="6">
        <v>0</v>
      </c>
      <c r="AJ25" s="6">
        <v>0</v>
      </c>
      <c r="AK25" s="6">
        <f t="shared" si="3"/>
        <v>366704.7</v>
      </c>
      <c r="AL25" s="1"/>
    </row>
    <row r="26" spans="1:38" ht="9.75" customHeight="1">
      <c r="A26" s="4" t="s">
        <v>67</v>
      </c>
      <c r="B26" s="5" t="s">
        <v>68</v>
      </c>
      <c r="C26" s="6">
        <v>265252.95</v>
      </c>
      <c r="D26" s="6">
        <v>0</v>
      </c>
      <c r="E26" s="6">
        <v>22833.78</v>
      </c>
      <c r="F26" s="6">
        <v>0</v>
      </c>
      <c r="G26" s="6">
        <v>0</v>
      </c>
      <c r="H26" s="6">
        <v>306.74</v>
      </c>
      <c r="I26" s="6">
        <v>23599.28</v>
      </c>
      <c r="J26" s="6">
        <v>0</v>
      </c>
      <c r="K26" s="6">
        <v>0</v>
      </c>
      <c r="L26" s="6">
        <v>0</v>
      </c>
      <c r="M26" s="6">
        <v>8266.68</v>
      </c>
      <c r="N26" s="6">
        <v>9392.13</v>
      </c>
      <c r="O26" s="6">
        <v>0</v>
      </c>
      <c r="P26" s="6">
        <v>0</v>
      </c>
      <c r="Q26" s="6">
        <v>17029.89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700</v>
      </c>
      <c r="Y26" s="6">
        <v>0</v>
      </c>
      <c r="Z26" s="6">
        <v>60033.6</v>
      </c>
      <c r="AA26" s="6">
        <v>0</v>
      </c>
      <c r="AB26" s="6">
        <v>111426.92</v>
      </c>
      <c r="AC26" s="6">
        <v>0</v>
      </c>
      <c r="AD26" s="6">
        <v>0</v>
      </c>
      <c r="AE26" s="6">
        <v>0</v>
      </c>
      <c r="AF26" s="6">
        <v>33995.72</v>
      </c>
      <c r="AG26" s="6">
        <v>0</v>
      </c>
      <c r="AH26" s="6">
        <v>0</v>
      </c>
      <c r="AI26" s="6">
        <v>21580.79</v>
      </c>
      <c r="AJ26" s="6">
        <v>0</v>
      </c>
      <c r="AK26" s="6">
        <f t="shared" si="3"/>
        <v>574418.48</v>
      </c>
      <c r="AL26" s="1"/>
    </row>
    <row r="27" spans="1:38" ht="9.75" customHeight="1">
      <c r="A27" s="4" t="s">
        <v>69</v>
      </c>
      <c r="B27" s="5" t="s">
        <v>70</v>
      </c>
      <c r="C27" s="6">
        <v>0</v>
      </c>
      <c r="D27" s="6">
        <v>0</v>
      </c>
      <c r="E27" s="6">
        <v>0</v>
      </c>
      <c r="F27" s="6">
        <v>0</v>
      </c>
      <c r="G27" s="6">
        <v>4078</v>
      </c>
      <c r="H27" s="6">
        <v>0</v>
      </c>
      <c r="I27" s="6">
        <v>10975.47</v>
      </c>
      <c r="J27" s="6">
        <v>0</v>
      </c>
      <c r="K27" s="6">
        <v>0</v>
      </c>
      <c r="L27" s="6">
        <v>0</v>
      </c>
      <c r="M27" s="6">
        <v>11922.67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11916.44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248.2</v>
      </c>
      <c r="AA27" s="6">
        <v>0</v>
      </c>
      <c r="AB27" s="6">
        <v>1263.36</v>
      </c>
      <c r="AC27" s="6">
        <v>0</v>
      </c>
      <c r="AD27" s="6">
        <v>0</v>
      </c>
      <c r="AE27" s="6">
        <v>0</v>
      </c>
      <c r="AF27" s="6">
        <v>20241.71</v>
      </c>
      <c r="AG27" s="6">
        <v>4.7</v>
      </c>
      <c r="AH27" s="6">
        <v>0</v>
      </c>
      <c r="AI27" s="6">
        <v>62383.21</v>
      </c>
      <c r="AJ27" s="6">
        <v>0</v>
      </c>
      <c r="AK27" s="6">
        <f t="shared" si="3"/>
        <v>123033.76</v>
      </c>
      <c r="AL27" s="1"/>
    </row>
    <row r="28" spans="1:38" ht="9.75" customHeight="1">
      <c r="A28" s="4" t="s">
        <v>71</v>
      </c>
      <c r="B28" s="5" t="s">
        <v>72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f t="shared" si="3"/>
        <v>0</v>
      </c>
      <c r="AL28" s="1"/>
    </row>
    <row r="29" spans="1:38" ht="9.75" customHeight="1">
      <c r="A29" s="4" t="s">
        <v>73</v>
      </c>
      <c r="B29" s="5" t="s">
        <v>74</v>
      </c>
      <c r="C29" s="6">
        <v>0</v>
      </c>
      <c r="D29" s="6">
        <v>0</v>
      </c>
      <c r="E29" s="6">
        <v>3764</v>
      </c>
      <c r="F29" s="6">
        <v>0</v>
      </c>
      <c r="G29" s="6">
        <v>0</v>
      </c>
      <c r="H29" s="6">
        <v>0</v>
      </c>
      <c r="I29" s="6">
        <v>3366</v>
      </c>
      <c r="J29" s="6">
        <v>0</v>
      </c>
      <c r="K29" s="6">
        <v>0</v>
      </c>
      <c r="L29" s="6">
        <v>0</v>
      </c>
      <c r="M29" s="6">
        <v>4500</v>
      </c>
      <c r="N29" s="6">
        <v>0</v>
      </c>
      <c r="O29" s="6">
        <v>0</v>
      </c>
      <c r="P29" s="6">
        <v>0</v>
      </c>
      <c r="Q29" s="6">
        <v>630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9600</v>
      </c>
      <c r="Z29" s="6">
        <v>4023.25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500</v>
      </c>
      <c r="AG29" s="6">
        <v>0</v>
      </c>
      <c r="AH29" s="6">
        <v>0</v>
      </c>
      <c r="AI29" s="6">
        <v>2511.03</v>
      </c>
      <c r="AJ29" s="6">
        <v>0</v>
      </c>
      <c r="AK29" s="6">
        <f t="shared" si="3"/>
        <v>28894.28</v>
      </c>
      <c r="AL29" s="1"/>
    </row>
    <row r="30" spans="1:38" ht="9.75" customHeight="1">
      <c r="A30" s="4" t="s">
        <v>78</v>
      </c>
      <c r="B30" s="1"/>
      <c r="C30" s="6">
        <f aca="true" t="shared" si="4" ref="C30:AJ30">+SUM(C24:C29)</f>
        <v>369293.11</v>
      </c>
      <c r="D30" s="6">
        <f t="shared" si="4"/>
        <v>0</v>
      </c>
      <c r="E30" s="6">
        <f t="shared" si="4"/>
        <v>26597.78</v>
      </c>
      <c r="F30" s="6">
        <f t="shared" si="4"/>
        <v>0</v>
      </c>
      <c r="G30" s="6">
        <f t="shared" si="4"/>
        <v>4078</v>
      </c>
      <c r="H30" s="6">
        <f t="shared" si="4"/>
        <v>94334.05</v>
      </c>
      <c r="I30" s="6">
        <f t="shared" si="4"/>
        <v>329136.42999999993</v>
      </c>
      <c r="J30" s="6">
        <f t="shared" si="4"/>
        <v>24328.02</v>
      </c>
      <c r="K30" s="6">
        <f t="shared" si="4"/>
        <v>0</v>
      </c>
      <c r="L30" s="6">
        <f t="shared" si="4"/>
        <v>0</v>
      </c>
      <c r="M30" s="6">
        <f t="shared" si="4"/>
        <v>28511.17</v>
      </c>
      <c r="N30" s="6">
        <f t="shared" si="4"/>
        <v>33249.82</v>
      </c>
      <c r="O30" s="6">
        <f t="shared" si="4"/>
        <v>0</v>
      </c>
      <c r="P30" s="6">
        <f t="shared" si="4"/>
        <v>0</v>
      </c>
      <c r="Q30" s="6">
        <f t="shared" si="4"/>
        <v>43470.36</v>
      </c>
      <c r="R30" s="6">
        <f t="shared" si="4"/>
        <v>0</v>
      </c>
      <c r="S30" s="6">
        <f t="shared" si="4"/>
        <v>11916.44</v>
      </c>
      <c r="T30" s="6">
        <f t="shared" si="4"/>
        <v>0</v>
      </c>
      <c r="U30" s="6">
        <f t="shared" si="4"/>
        <v>0</v>
      </c>
      <c r="V30" s="6">
        <f t="shared" si="4"/>
        <v>0</v>
      </c>
      <c r="W30" s="6">
        <f t="shared" si="4"/>
        <v>0</v>
      </c>
      <c r="X30" s="6">
        <f t="shared" si="4"/>
        <v>109863.3</v>
      </c>
      <c r="Y30" s="6">
        <f t="shared" si="4"/>
        <v>13166.65</v>
      </c>
      <c r="Z30" s="6">
        <f t="shared" si="4"/>
        <v>833432.9799999999</v>
      </c>
      <c r="AA30" s="6">
        <f t="shared" si="4"/>
        <v>8364.42</v>
      </c>
      <c r="AB30" s="6">
        <f t="shared" si="4"/>
        <v>122556.61</v>
      </c>
      <c r="AC30" s="6">
        <f t="shared" si="4"/>
        <v>0</v>
      </c>
      <c r="AD30" s="6">
        <f t="shared" si="4"/>
        <v>0</v>
      </c>
      <c r="AE30" s="6">
        <f t="shared" si="4"/>
        <v>0</v>
      </c>
      <c r="AF30" s="6">
        <f t="shared" si="4"/>
        <v>74776.89</v>
      </c>
      <c r="AG30" s="6">
        <f t="shared" si="4"/>
        <v>4.7</v>
      </c>
      <c r="AH30" s="6">
        <f t="shared" si="4"/>
        <v>0</v>
      </c>
      <c r="AI30" s="6">
        <f t="shared" si="4"/>
        <v>86475.03</v>
      </c>
      <c r="AJ30" s="6">
        <f t="shared" si="4"/>
        <v>0</v>
      </c>
      <c r="AK30" s="6">
        <f t="shared" si="3"/>
        <v>2213555.7599999993</v>
      </c>
      <c r="AL30" s="1"/>
    </row>
    <row r="31" spans="1:38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9.75" customHeight="1">
      <c r="A32" s="4" t="s">
        <v>79</v>
      </c>
      <c r="B32" s="5" t="s">
        <v>80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9.75" customHeight="1">
      <c r="A33" s="4" t="s">
        <v>63</v>
      </c>
      <c r="B33" s="5" t="s">
        <v>64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f aca="true" t="shared" si="5" ref="AK33:AK39">C33+D33+E33+F33+G33+H33+I33+J33+K33+L33+M33+N33+O33+P33+Q33+R33+S33+T33+U33+V33+W33+X33+Y33+Z33+AA33+AB33+AC33+AD33+AE33+AF33+AG33+AH33+AI33+AJ33</f>
        <v>0</v>
      </c>
      <c r="AL33" s="1"/>
    </row>
    <row r="34" spans="1:38" ht="9.75" customHeight="1">
      <c r="A34" s="4" t="s">
        <v>65</v>
      </c>
      <c r="B34" s="5" t="s">
        <v>66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f t="shared" si="5"/>
        <v>0</v>
      </c>
      <c r="AL34" s="1"/>
    </row>
    <row r="35" spans="1:38" ht="9.75" customHeight="1">
      <c r="A35" s="4" t="s">
        <v>67</v>
      </c>
      <c r="B35" s="5" t="s">
        <v>68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13308.2</v>
      </c>
      <c r="AJ35" s="6">
        <v>0</v>
      </c>
      <c r="AK35" s="6">
        <f t="shared" si="5"/>
        <v>13308.2</v>
      </c>
      <c r="AL35" s="1"/>
    </row>
    <row r="36" spans="1:38" ht="9.75" customHeight="1">
      <c r="A36" s="4" t="s">
        <v>69</v>
      </c>
      <c r="B36" s="5" t="s">
        <v>70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24072.95</v>
      </c>
      <c r="AJ36" s="6">
        <v>0</v>
      </c>
      <c r="AK36" s="6">
        <f t="shared" si="5"/>
        <v>24072.95</v>
      </c>
      <c r="AL36" s="1"/>
    </row>
    <row r="37" spans="1:38" ht="9.75" customHeight="1">
      <c r="A37" s="4" t="s">
        <v>71</v>
      </c>
      <c r="B37" s="5" t="s">
        <v>72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8838.5</v>
      </c>
      <c r="AJ37" s="6">
        <v>0</v>
      </c>
      <c r="AK37" s="6">
        <f t="shared" si="5"/>
        <v>8838.5</v>
      </c>
      <c r="AL37" s="1"/>
    </row>
    <row r="38" spans="1:38" ht="9.75" customHeight="1">
      <c r="A38" s="4" t="s">
        <v>73</v>
      </c>
      <c r="B38" s="5" t="s">
        <v>74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13866.56</v>
      </c>
      <c r="AJ38" s="6">
        <v>0</v>
      </c>
      <c r="AK38" s="6">
        <f t="shared" si="5"/>
        <v>13866.56</v>
      </c>
      <c r="AL38" s="1"/>
    </row>
    <row r="39" spans="1:38" ht="9.75" customHeight="1">
      <c r="A39" s="4" t="s">
        <v>81</v>
      </c>
      <c r="B39" s="1"/>
      <c r="C39" s="6">
        <f aca="true" t="shared" si="6" ref="C39:AJ39">+SUM(C33:C38)</f>
        <v>0</v>
      </c>
      <c r="D39" s="6">
        <f t="shared" si="6"/>
        <v>0</v>
      </c>
      <c r="E39" s="6">
        <f t="shared" si="6"/>
        <v>0</v>
      </c>
      <c r="F39" s="6">
        <f t="shared" si="6"/>
        <v>0</v>
      </c>
      <c r="G39" s="6">
        <f t="shared" si="6"/>
        <v>0</v>
      </c>
      <c r="H39" s="6">
        <f t="shared" si="6"/>
        <v>0</v>
      </c>
      <c r="I39" s="6">
        <f t="shared" si="6"/>
        <v>0</v>
      </c>
      <c r="J39" s="6">
        <f t="shared" si="6"/>
        <v>0</v>
      </c>
      <c r="K39" s="6">
        <f t="shared" si="6"/>
        <v>0</v>
      </c>
      <c r="L39" s="6">
        <f t="shared" si="6"/>
        <v>0</v>
      </c>
      <c r="M39" s="6">
        <f t="shared" si="6"/>
        <v>0</v>
      </c>
      <c r="N39" s="6">
        <f t="shared" si="6"/>
        <v>0</v>
      </c>
      <c r="O39" s="6">
        <f t="shared" si="6"/>
        <v>0</v>
      </c>
      <c r="P39" s="6">
        <f t="shared" si="6"/>
        <v>0</v>
      </c>
      <c r="Q39" s="6">
        <f t="shared" si="6"/>
        <v>0</v>
      </c>
      <c r="R39" s="6">
        <f t="shared" si="6"/>
        <v>0</v>
      </c>
      <c r="S39" s="6">
        <f t="shared" si="6"/>
        <v>0</v>
      </c>
      <c r="T39" s="6">
        <f t="shared" si="6"/>
        <v>0</v>
      </c>
      <c r="U39" s="6">
        <f t="shared" si="6"/>
        <v>0</v>
      </c>
      <c r="V39" s="6">
        <f t="shared" si="6"/>
        <v>0</v>
      </c>
      <c r="W39" s="6">
        <f t="shared" si="6"/>
        <v>0</v>
      </c>
      <c r="X39" s="6">
        <f t="shared" si="6"/>
        <v>0</v>
      </c>
      <c r="Y39" s="6">
        <f t="shared" si="6"/>
        <v>0</v>
      </c>
      <c r="Z39" s="6">
        <f t="shared" si="6"/>
        <v>0</v>
      </c>
      <c r="AA39" s="6">
        <f t="shared" si="6"/>
        <v>0</v>
      </c>
      <c r="AB39" s="6">
        <f t="shared" si="6"/>
        <v>0</v>
      </c>
      <c r="AC39" s="6">
        <f t="shared" si="6"/>
        <v>0</v>
      </c>
      <c r="AD39" s="6">
        <f t="shared" si="6"/>
        <v>0</v>
      </c>
      <c r="AE39" s="6">
        <f t="shared" si="6"/>
        <v>0</v>
      </c>
      <c r="AF39" s="6">
        <f t="shared" si="6"/>
        <v>0</v>
      </c>
      <c r="AG39" s="6">
        <f t="shared" si="6"/>
        <v>0</v>
      </c>
      <c r="AH39" s="6">
        <f t="shared" si="6"/>
        <v>0</v>
      </c>
      <c r="AI39" s="6">
        <f t="shared" si="6"/>
        <v>60086.21</v>
      </c>
      <c r="AJ39" s="6">
        <f t="shared" si="6"/>
        <v>0</v>
      </c>
      <c r="AK39" s="6">
        <f t="shared" si="5"/>
        <v>60086.21</v>
      </c>
      <c r="AL39" s="1"/>
    </row>
    <row r="40" spans="1:38" ht="15">
      <c r="A40" s="1"/>
      <c r="B40" s="1"/>
      <c r="C40" s="7" t="s">
        <v>82</v>
      </c>
      <c r="D40" s="7"/>
      <c r="E40" s="7"/>
      <c r="F40" s="7"/>
      <c r="G40" s="7"/>
      <c r="H40" s="7"/>
      <c r="I40" s="7" t="s">
        <v>83</v>
      </c>
      <c r="J40" s="7"/>
      <c r="K40" s="7"/>
      <c r="L40" s="7"/>
      <c r="M40" s="7"/>
      <c r="N40" s="7"/>
      <c r="O40" s="7" t="s">
        <v>84</v>
      </c>
      <c r="P40" s="7"/>
      <c r="Q40" s="7"/>
      <c r="R40" s="7"/>
      <c r="S40" s="7"/>
      <c r="T40" s="7"/>
      <c r="U40" s="7" t="s">
        <v>85</v>
      </c>
      <c r="V40" s="7"/>
      <c r="W40" s="7"/>
      <c r="X40" s="7"/>
      <c r="Y40" s="7"/>
      <c r="Z40" s="7"/>
      <c r="AA40" s="7" t="s">
        <v>86</v>
      </c>
      <c r="AB40" s="7"/>
      <c r="AC40" s="7"/>
      <c r="AD40" s="7"/>
      <c r="AE40" s="7"/>
      <c r="AF40" s="7"/>
      <c r="AG40" s="7" t="s">
        <v>87</v>
      </c>
      <c r="AH40" s="7"/>
      <c r="AI40" s="7"/>
      <c r="AJ40" s="7"/>
      <c r="AK40" s="7"/>
      <c r="AL40" s="7"/>
    </row>
    <row r="41" spans="1:38" ht="15">
      <c r="A41" s="2" t="s">
        <v>6</v>
      </c>
      <c r="B41" s="1"/>
      <c r="C41" s="8" t="s">
        <v>7</v>
      </c>
      <c r="D41" s="8"/>
      <c r="E41" s="8"/>
      <c r="F41" s="8"/>
      <c r="G41" s="8"/>
      <c r="H41" s="1"/>
      <c r="I41" s="8" t="s">
        <v>7</v>
      </c>
      <c r="J41" s="8"/>
      <c r="K41" s="8"/>
      <c r="L41" s="8"/>
      <c r="M41" s="8"/>
      <c r="N41" s="1"/>
      <c r="O41" s="8" t="s">
        <v>7</v>
      </c>
      <c r="P41" s="8"/>
      <c r="Q41" s="8"/>
      <c r="R41" s="8"/>
      <c r="S41" s="8"/>
      <c r="T41" s="1"/>
      <c r="U41" s="8" t="s">
        <v>7</v>
      </c>
      <c r="V41" s="8"/>
      <c r="W41" s="8"/>
      <c r="X41" s="8"/>
      <c r="Y41" s="8"/>
      <c r="Z41" s="1"/>
      <c r="AA41" s="8" t="s">
        <v>7</v>
      </c>
      <c r="AB41" s="8"/>
      <c r="AC41" s="8"/>
      <c r="AD41" s="8"/>
      <c r="AE41" s="8"/>
      <c r="AF41" s="1"/>
      <c r="AG41" s="7" t="s">
        <v>7</v>
      </c>
      <c r="AH41" s="7"/>
      <c r="AI41" s="7"/>
      <c r="AJ41" s="7"/>
      <c r="AK41" s="7"/>
      <c r="AL41" s="1"/>
    </row>
    <row r="42" spans="1:38" ht="15">
      <c r="A42" s="2" t="s">
        <v>8</v>
      </c>
      <c r="B42" s="2" t="s">
        <v>9</v>
      </c>
      <c r="C42" s="3" t="s">
        <v>10</v>
      </c>
      <c r="D42" s="3" t="s">
        <v>11</v>
      </c>
      <c r="E42" s="3" t="s">
        <v>12</v>
      </c>
      <c r="F42" s="3" t="s">
        <v>13</v>
      </c>
      <c r="G42" s="3" t="s">
        <v>14</v>
      </c>
      <c r="H42" s="3" t="s">
        <v>15</v>
      </c>
      <c r="I42" s="3" t="s">
        <v>16</v>
      </c>
      <c r="J42" s="3" t="s">
        <v>17</v>
      </c>
      <c r="K42" s="3" t="s">
        <v>18</v>
      </c>
      <c r="L42" s="3" t="s">
        <v>19</v>
      </c>
      <c r="M42" s="3" t="s">
        <v>20</v>
      </c>
      <c r="N42" s="3" t="s">
        <v>21</v>
      </c>
      <c r="O42" s="3" t="s">
        <v>22</v>
      </c>
      <c r="P42" s="3" t="s">
        <v>23</v>
      </c>
      <c r="Q42" s="3" t="s">
        <v>24</v>
      </c>
      <c r="R42" s="3" t="s">
        <v>25</v>
      </c>
      <c r="S42" s="3" t="s">
        <v>26</v>
      </c>
      <c r="T42" s="3" t="s">
        <v>27</v>
      </c>
      <c r="U42" s="3" t="s">
        <v>28</v>
      </c>
      <c r="V42" s="3" t="s">
        <v>29</v>
      </c>
      <c r="W42" s="3" t="s">
        <v>30</v>
      </c>
      <c r="X42" s="3" t="s">
        <v>31</v>
      </c>
      <c r="Y42" s="3" t="s">
        <v>32</v>
      </c>
      <c r="Z42" s="3" t="s">
        <v>33</v>
      </c>
      <c r="AA42" s="3" t="s">
        <v>34</v>
      </c>
      <c r="AB42" s="3" t="s">
        <v>35</v>
      </c>
      <c r="AC42" s="3" t="s">
        <v>36</v>
      </c>
      <c r="AD42" s="3" t="s">
        <v>37</v>
      </c>
      <c r="AE42" s="3" t="s">
        <v>38</v>
      </c>
      <c r="AF42" s="3" t="s">
        <v>39</v>
      </c>
      <c r="AG42" s="3" t="s">
        <v>40</v>
      </c>
      <c r="AH42" s="3" t="s">
        <v>41</v>
      </c>
      <c r="AI42" s="3" t="s">
        <v>42</v>
      </c>
      <c r="AJ42" s="3" t="s">
        <v>43</v>
      </c>
      <c r="AK42" s="3" t="s">
        <v>44</v>
      </c>
      <c r="AL42" s="1"/>
    </row>
    <row r="43" spans="1:38" ht="15">
      <c r="A43" s="2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>
      <c r="A44" s="1"/>
      <c r="B44" s="2" t="s">
        <v>46</v>
      </c>
      <c r="C44" s="3" t="s">
        <v>47</v>
      </c>
      <c r="D44" s="3" t="s">
        <v>47</v>
      </c>
      <c r="E44" s="3" t="s">
        <v>47</v>
      </c>
      <c r="F44" s="3" t="s">
        <v>47</v>
      </c>
      <c r="G44" s="3" t="s">
        <v>47</v>
      </c>
      <c r="H44" s="3" t="s">
        <v>47</v>
      </c>
      <c r="I44" s="3" t="s">
        <v>47</v>
      </c>
      <c r="J44" s="3" t="s">
        <v>47</v>
      </c>
      <c r="K44" s="3" t="s">
        <v>47</v>
      </c>
      <c r="L44" s="3" t="s">
        <v>47</v>
      </c>
      <c r="M44" s="3" t="s">
        <v>47</v>
      </c>
      <c r="N44" s="3" t="s">
        <v>47</v>
      </c>
      <c r="O44" s="3" t="s">
        <v>47</v>
      </c>
      <c r="P44" s="3" t="s">
        <v>47</v>
      </c>
      <c r="Q44" s="3" t="s">
        <v>47</v>
      </c>
      <c r="R44" s="3" t="s">
        <v>47</v>
      </c>
      <c r="S44" s="3" t="s">
        <v>47</v>
      </c>
      <c r="T44" s="3" t="s">
        <v>47</v>
      </c>
      <c r="U44" s="3" t="s">
        <v>47</v>
      </c>
      <c r="V44" s="3" t="s">
        <v>47</v>
      </c>
      <c r="W44" s="3" t="s">
        <v>47</v>
      </c>
      <c r="X44" s="3" t="s">
        <v>47</v>
      </c>
      <c r="Y44" s="3" t="s">
        <v>47</v>
      </c>
      <c r="Z44" s="3" t="s">
        <v>47</v>
      </c>
      <c r="AA44" s="3" t="s">
        <v>47</v>
      </c>
      <c r="AB44" s="3" t="s">
        <v>47</v>
      </c>
      <c r="AC44" s="3" t="s">
        <v>47</v>
      </c>
      <c r="AD44" s="3" t="s">
        <v>47</v>
      </c>
      <c r="AE44" s="3" t="s">
        <v>47</v>
      </c>
      <c r="AF44" s="3" t="s">
        <v>47</v>
      </c>
      <c r="AG44" s="3" t="s">
        <v>47</v>
      </c>
      <c r="AH44" s="3" t="s">
        <v>47</v>
      </c>
      <c r="AI44" s="3" t="s">
        <v>47</v>
      </c>
      <c r="AJ44" s="3" t="s">
        <v>47</v>
      </c>
      <c r="AK44" s="3" t="s">
        <v>47</v>
      </c>
      <c r="AL44" s="1"/>
    </row>
    <row r="45" spans="1:38" ht="9.75" customHeight="1">
      <c r="A45" s="4" t="s">
        <v>88</v>
      </c>
      <c r="B45" s="4" t="s">
        <v>89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9.75" customHeight="1">
      <c r="A46" s="4" t="s">
        <v>90</v>
      </c>
      <c r="B46" s="5" t="s">
        <v>64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617.76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122531.87</v>
      </c>
      <c r="AA46" s="6">
        <v>0</v>
      </c>
      <c r="AB46" s="6">
        <v>0</v>
      </c>
      <c r="AC46" s="6">
        <v>0</v>
      </c>
      <c r="AD46" s="6">
        <v>607670.07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f aca="true" t="shared" si="7" ref="AK46:AK52">C46+D46+E46+F46+G46+H46+I46+J46+K46+L46+M46+N46+O46+P46+Q46+R46+S46+T46+U46+V46+W46+X46+Y46+Z46+AA46+AB46+AC46+AD46+AE46+AF46+AG46+AH46+AI46+AJ46</f>
        <v>730819.7</v>
      </c>
      <c r="AL46" s="1"/>
    </row>
    <row r="47" spans="1:38" ht="9.75" customHeight="1">
      <c r="A47" s="4" t="s">
        <v>91</v>
      </c>
      <c r="B47" s="5" t="s">
        <v>66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125.17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22657.06</v>
      </c>
      <c r="AA47" s="6">
        <v>0</v>
      </c>
      <c r="AB47" s="6">
        <v>0</v>
      </c>
      <c r="AC47" s="6">
        <v>0</v>
      </c>
      <c r="AD47" s="6">
        <v>346110.79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f t="shared" si="7"/>
        <v>368893.01999999996</v>
      </c>
      <c r="AL47" s="1"/>
    </row>
    <row r="48" spans="1:38" ht="9.75" customHeight="1">
      <c r="A48" s="4" t="s">
        <v>92</v>
      </c>
      <c r="B48" s="5" t="s">
        <v>68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4430.76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29.5</v>
      </c>
      <c r="AC48" s="6">
        <v>0</v>
      </c>
      <c r="AD48" s="6">
        <v>48377.95</v>
      </c>
      <c r="AE48" s="6">
        <v>0</v>
      </c>
      <c r="AF48" s="6">
        <v>0</v>
      </c>
      <c r="AG48" s="6">
        <v>0</v>
      </c>
      <c r="AH48" s="6">
        <v>0</v>
      </c>
      <c r="AI48" s="6">
        <v>7577.29</v>
      </c>
      <c r="AJ48" s="6">
        <v>0</v>
      </c>
      <c r="AK48" s="6">
        <f t="shared" si="7"/>
        <v>60415.5</v>
      </c>
      <c r="AL48" s="1"/>
    </row>
    <row r="49" spans="1:38" ht="9.75" customHeight="1">
      <c r="A49" s="4" t="s">
        <v>93</v>
      </c>
      <c r="B49" s="5" t="s">
        <v>70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929972.07</v>
      </c>
      <c r="AE49" s="6">
        <v>0</v>
      </c>
      <c r="AF49" s="6">
        <v>0</v>
      </c>
      <c r="AG49" s="6">
        <v>0</v>
      </c>
      <c r="AH49" s="6">
        <v>0</v>
      </c>
      <c r="AI49" s="6">
        <v>10366.86</v>
      </c>
      <c r="AJ49" s="6">
        <v>0</v>
      </c>
      <c r="AK49" s="6">
        <f t="shared" si="7"/>
        <v>940338.9299999999</v>
      </c>
      <c r="AL49" s="1"/>
    </row>
    <row r="50" spans="1:38" ht="9.75" customHeight="1">
      <c r="A50" s="4" t="s">
        <v>94</v>
      </c>
      <c r="B50" s="5" t="s">
        <v>72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59797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f t="shared" si="7"/>
        <v>59797</v>
      </c>
      <c r="AL50" s="1"/>
    </row>
    <row r="51" spans="1:38" ht="9.75" customHeight="1">
      <c r="A51" s="4" t="s">
        <v>95</v>
      </c>
      <c r="B51" s="5" t="s">
        <v>74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95125.81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f t="shared" si="7"/>
        <v>95125.81</v>
      </c>
      <c r="AL51" s="1"/>
    </row>
    <row r="52" spans="1:38" ht="9.75" customHeight="1">
      <c r="A52" s="4" t="s">
        <v>96</v>
      </c>
      <c r="B52" s="1"/>
      <c r="C52" s="6">
        <f aca="true" t="shared" si="8" ref="C52:AJ52">+SUM(C46:C51)</f>
        <v>0</v>
      </c>
      <c r="D52" s="6">
        <f t="shared" si="8"/>
        <v>0</v>
      </c>
      <c r="E52" s="6">
        <f t="shared" si="8"/>
        <v>0</v>
      </c>
      <c r="F52" s="6">
        <f t="shared" si="8"/>
        <v>0</v>
      </c>
      <c r="G52" s="6">
        <f t="shared" si="8"/>
        <v>0</v>
      </c>
      <c r="H52" s="6">
        <f t="shared" si="8"/>
        <v>0</v>
      </c>
      <c r="I52" s="6">
        <f t="shared" si="8"/>
        <v>0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5173.6900000000005</v>
      </c>
      <c r="N52" s="6">
        <f t="shared" si="8"/>
        <v>0</v>
      </c>
      <c r="O52" s="6">
        <f t="shared" si="8"/>
        <v>0</v>
      </c>
      <c r="P52" s="6">
        <f t="shared" si="8"/>
        <v>0</v>
      </c>
      <c r="Q52" s="6">
        <f t="shared" si="8"/>
        <v>0</v>
      </c>
      <c r="R52" s="6">
        <f t="shared" si="8"/>
        <v>0</v>
      </c>
      <c r="S52" s="6">
        <f t="shared" si="8"/>
        <v>0</v>
      </c>
      <c r="T52" s="6">
        <f t="shared" si="8"/>
        <v>0</v>
      </c>
      <c r="U52" s="6">
        <f t="shared" si="8"/>
        <v>0</v>
      </c>
      <c r="V52" s="6">
        <f t="shared" si="8"/>
        <v>0</v>
      </c>
      <c r="W52" s="6">
        <f t="shared" si="8"/>
        <v>0</v>
      </c>
      <c r="X52" s="6">
        <f t="shared" si="8"/>
        <v>0</v>
      </c>
      <c r="Y52" s="6">
        <f t="shared" si="8"/>
        <v>0</v>
      </c>
      <c r="Z52" s="6">
        <f t="shared" si="8"/>
        <v>145188.93</v>
      </c>
      <c r="AA52" s="6">
        <f t="shared" si="8"/>
        <v>0</v>
      </c>
      <c r="AB52" s="6">
        <f t="shared" si="8"/>
        <v>29.5</v>
      </c>
      <c r="AC52" s="6">
        <f t="shared" si="8"/>
        <v>0</v>
      </c>
      <c r="AD52" s="6">
        <f t="shared" si="8"/>
        <v>2087053.69</v>
      </c>
      <c r="AE52" s="6">
        <f t="shared" si="8"/>
        <v>0</v>
      </c>
      <c r="AF52" s="6">
        <f t="shared" si="8"/>
        <v>0</v>
      </c>
      <c r="AG52" s="6">
        <f t="shared" si="8"/>
        <v>0</v>
      </c>
      <c r="AH52" s="6">
        <f t="shared" si="8"/>
        <v>0</v>
      </c>
      <c r="AI52" s="6">
        <f t="shared" si="8"/>
        <v>17944.15</v>
      </c>
      <c r="AJ52" s="6">
        <f t="shared" si="8"/>
        <v>0</v>
      </c>
      <c r="AK52" s="6">
        <f t="shared" si="7"/>
        <v>2255389.96</v>
      </c>
      <c r="AL52" s="1"/>
    </row>
    <row r="53" spans="1:38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9.75" customHeight="1">
      <c r="A54" s="4" t="s">
        <v>97</v>
      </c>
      <c r="B54" s="5" t="s">
        <v>98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9.75" customHeight="1">
      <c r="A55" s="4" t="s">
        <v>90</v>
      </c>
      <c r="B55" s="5" t="s">
        <v>64</v>
      </c>
      <c r="C55" s="6">
        <v>129369.01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110037.45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147683.01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f aca="true" t="shared" si="9" ref="AK55:AK61">C55+D55+E55+F55+G55+H55+I55+J55+K55+L55+M55+N55+O55+P55+Q55+R55+S55+T55+U55+V55+W55+X55+Y55+Z55+AA55+AB55+AC55+AD55+AE55+AF55+AG55+AH55+AI55+AJ55</f>
        <v>387089.47</v>
      </c>
      <c r="AL55" s="1"/>
    </row>
    <row r="56" spans="1:38" ht="9.75" customHeight="1">
      <c r="A56" s="4" t="s">
        <v>91</v>
      </c>
      <c r="B56" s="5" t="s">
        <v>66</v>
      </c>
      <c r="C56" s="6">
        <v>27486.79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31417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42201.88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f t="shared" si="9"/>
        <v>101105.67</v>
      </c>
      <c r="AL56" s="1"/>
    </row>
    <row r="57" spans="1:38" ht="9.75" customHeight="1">
      <c r="A57" s="4" t="s">
        <v>92</v>
      </c>
      <c r="B57" s="5" t="s">
        <v>68</v>
      </c>
      <c r="C57" s="6">
        <v>2318.25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10168.82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f t="shared" si="9"/>
        <v>12487.07</v>
      </c>
      <c r="AL57" s="1"/>
    </row>
    <row r="58" spans="1:38" ht="9.75" customHeight="1">
      <c r="A58" s="4" t="s">
        <v>93</v>
      </c>
      <c r="B58" s="5" t="s">
        <v>70</v>
      </c>
      <c r="C58" s="6">
        <v>3166.47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f t="shared" si="9"/>
        <v>3166.47</v>
      </c>
      <c r="AL58" s="1"/>
    </row>
    <row r="59" spans="1:38" ht="9.75" customHeight="1">
      <c r="A59" s="4" t="s">
        <v>94</v>
      </c>
      <c r="B59" s="5" t="s">
        <v>72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f t="shared" si="9"/>
        <v>0</v>
      </c>
      <c r="AL59" s="1"/>
    </row>
    <row r="60" spans="1:38" ht="9.75" customHeight="1">
      <c r="A60" s="4" t="s">
        <v>95</v>
      </c>
      <c r="B60" s="5" t="s">
        <v>74</v>
      </c>
      <c r="C60" s="6">
        <v>9530.2</v>
      </c>
      <c r="D60" s="6">
        <v>193.44</v>
      </c>
      <c r="E60" s="6">
        <v>714</v>
      </c>
      <c r="F60" s="6">
        <v>0</v>
      </c>
      <c r="G60" s="6">
        <v>0</v>
      </c>
      <c r="H60" s="6">
        <v>1197.69</v>
      </c>
      <c r="I60" s="6">
        <v>0</v>
      </c>
      <c r="J60" s="6">
        <v>691</v>
      </c>
      <c r="K60" s="6">
        <v>0</v>
      </c>
      <c r="L60" s="6">
        <v>0</v>
      </c>
      <c r="M60" s="6">
        <v>0</v>
      </c>
      <c r="N60" s="6">
        <v>1132.61</v>
      </c>
      <c r="O60" s="6">
        <v>0</v>
      </c>
      <c r="P60" s="6">
        <v>0</v>
      </c>
      <c r="Q60" s="6">
        <v>1392</v>
      </c>
      <c r="R60" s="6">
        <v>0</v>
      </c>
      <c r="S60" s="6">
        <v>176.02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164774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f t="shared" si="9"/>
        <v>179800.96</v>
      </c>
      <c r="AL60" s="1"/>
    </row>
    <row r="61" spans="1:38" ht="9.75" customHeight="1">
      <c r="A61" s="4" t="s">
        <v>99</v>
      </c>
      <c r="B61" s="1"/>
      <c r="C61" s="6">
        <f aca="true" t="shared" si="10" ref="C61:AJ61">+SUM(C55:C60)</f>
        <v>171870.72</v>
      </c>
      <c r="D61" s="6">
        <f t="shared" si="10"/>
        <v>193.44</v>
      </c>
      <c r="E61" s="6">
        <f t="shared" si="10"/>
        <v>714</v>
      </c>
      <c r="F61" s="6">
        <f t="shared" si="10"/>
        <v>0</v>
      </c>
      <c r="G61" s="6">
        <f t="shared" si="10"/>
        <v>0</v>
      </c>
      <c r="H61" s="6">
        <f t="shared" si="10"/>
        <v>1197.69</v>
      </c>
      <c r="I61" s="6">
        <f t="shared" si="10"/>
        <v>141454.45</v>
      </c>
      <c r="J61" s="6">
        <f t="shared" si="10"/>
        <v>691</v>
      </c>
      <c r="K61" s="6">
        <f t="shared" si="10"/>
        <v>0</v>
      </c>
      <c r="L61" s="6">
        <f t="shared" si="10"/>
        <v>0</v>
      </c>
      <c r="M61" s="6">
        <f t="shared" si="10"/>
        <v>0</v>
      </c>
      <c r="N61" s="6">
        <f t="shared" si="10"/>
        <v>1132.61</v>
      </c>
      <c r="O61" s="6">
        <f t="shared" si="10"/>
        <v>0</v>
      </c>
      <c r="P61" s="6">
        <f t="shared" si="10"/>
        <v>0</v>
      </c>
      <c r="Q61" s="6">
        <f t="shared" si="10"/>
        <v>1392</v>
      </c>
      <c r="R61" s="6">
        <f t="shared" si="10"/>
        <v>0</v>
      </c>
      <c r="S61" s="6">
        <f t="shared" si="10"/>
        <v>176.02</v>
      </c>
      <c r="T61" s="6">
        <f t="shared" si="10"/>
        <v>0</v>
      </c>
      <c r="U61" s="6">
        <f t="shared" si="10"/>
        <v>0</v>
      </c>
      <c r="V61" s="6">
        <f t="shared" si="10"/>
        <v>0</v>
      </c>
      <c r="W61" s="6">
        <f t="shared" si="10"/>
        <v>0</v>
      </c>
      <c r="X61" s="6">
        <f t="shared" si="10"/>
        <v>0</v>
      </c>
      <c r="Y61" s="6">
        <f t="shared" si="10"/>
        <v>0</v>
      </c>
      <c r="Z61" s="6">
        <f t="shared" si="10"/>
        <v>364827.71</v>
      </c>
      <c r="AA61" s="6">
        <f t="shared" si="10"/>
        <v>0</v>
      </c>
      <c r="AB61" s="6">
        <f t="shared" si="10"/>
        <v>0</v>
      </c>
      <c r="AC61" s="6">
        <f t="shared" si="10"/>
        <v>0</v>
      </c>
      <c r="AD61" s="6">
        <f t="shared" si="10"/>
        <v>0</v>
      </c>
      <c r="AE61" s="6">
        <f t="shared" si="10"/>
        <v>0</v>
      </c>
      <c r="AF61" s="6">
        <f t="shared" si="10"/>
        <v>0</v>
      </c>
      <c r="AG61" s="6">
        <f t="shared" si="10"/>
        <v>0</v>
      </c>
      <c r="AH61" s="6">
        <f t="shared" si="10"/>
        <v>0</v>
      </c>
      <c r="AI61" s="6">
        <f t="shared" si="10"/>
        <v>0</v>
      </c>
      <c r="AJ61" s="6">
        <f t="shared" si="10"/>
        <v>0</v>
      </c>
      <c r="AK61" s="6">
        <f t="shared" si="9"/>
        <v>683649.6400000001</v>
      </c>
      <c r="AL61" s="1"/>
    </row>
    <row r="62" spans="1:38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9.75" customHeight="1">
      <c r="A63" s="4" t="s">
        <v>100</v>
      </c>
      <c r="B63" s="5" t="s">
        <v>101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9.75" customHeight="1">
      <c r="A64" s="4" t="s">
        <v>102</v>
      </c>
      <c r="B64" s="5" t="s">
        <v>64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f aca="true" t="shared" si="11" ref="AK64:AK70">C64+D64+E64+F64+G64+H64+I64+J64+K64+L64+M64+N64+O64+P64+Q64+R64+S64+T64+U64+V64+W64+X64+Y64+Z64+AA64+AB64+AC64+AD64+AE64+AF64+AG64+AH64+AI64+AJ64</f>
        <v>0</v>
      </c>
      <c r="AL64" s="1"/>
    </row>
    <row r="65" spans="1:38" ht="9.75" customHeight="1">
      <c r="A65" s="4" t="s">
        <v>91</v>
      </c>
      <c r="B65" s="5" t="s">
        <v>66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f t="shared" si="11"/>
        <v>0</v>
      </c>
      <c r="AL65" s="1"/>
    </row>
    <row r="66" spans="1:38" ht="9.75" customHeight="1">
      <c r="A66" s="4" t="s">
        <v>92</v>
      </c>
      <c r="B66" s="5" t="s">
        <v>68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f t="shared" si="11"/>
        <v>0</v>
      </c>
      <c r="AL66" s="1"/>
    </row>
    <row r="67" spans="1:38" ht="9.75" customHeight="1">
      <c r="A67" s="4" t="s">
        <v>93</v>
      </c>
      <c r="B67" s="5" t="s">
        <v>70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f t="shared" si="11"/>
        <v>0</v>
      </c>
      <c r="AL67" s="1"/>
    </row>
    <row r="68" spans="1:38" ht="9.75" customHeight="1">
      <c r="A68" s="4" t="s">
        <v>94</v>
      </c>
      <c r="B68" s="5" t="s">
        <v>72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221802.56</v>
      </c>
      <c r="Y68" s="6">
        <v>0</v>
      </c>
      <c r="Z68" s="6">
        <v>762217.47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f t="shared" si="11"/>
        <v>984020.03</v>
      </c>
      <c r="AL68" s="1"/>
    </row>
    <row r="69" spans="1:38" ht="9.75" customHeight="1">
      <c r="A69" s="4" t="s">
        <v>95</v>
      </c>
      <c r="B69" s="5" t="s">
        <v>74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f t="shared" si="11"/>
        <v>0</v>
      </c>
      <c r="AL69" s="1"/>
    </row>
    <row r="70" spans="1:38" ht="9.75" customHeight="1">
      <c r="A70" s="4" t="s">
        <v>103</v>
      </c>
      <c r="B70" s="1"/>
      <c r="C70" s="6">
        <f aca="true" t="shared" si="12" ref="C70:AJ70">+SUM(C64:C69)</f>
        <v>0</v>
      </c>
      <c r="D70" s="6">
        <f t="shared" si="12"/>
        <v>0</v>
      </c>
      <c r="E70" s="6">
        <f t="shared" si="12"/>
        <v>0</v>
      </c>
      <c r="F70" s="6">
        <f t="shared" si="12"/>
        <v>0</v>
      </c>
      <c r="G70" s="6">
        <f t="shared" si="12"/>
        <v>0</v>
      </c>
      <c r="H70" s="6">
        <f t="shared" si="12"/>
        <v>0</v>
      </c>
      <c r="I70" s="6">
        <f t="shared" si="12"/>
        <v>0</v>
      </c>
      <c r="J70" s="6">
        <f t="shared" si="12"/>
        <v>0</v>
      </c>
      <c r="K70" s="6">
        <f t="shared" si="12"/>
        <v>0</v>
      </c>
      <c r="L70" s="6">
        <f t="shared" si="12"/>
        <v>0</v>
      </c>
      <c r="M70" s="6">
        <f t="shared" si="12"/>
        <v>0</v>
      </c>
      <c r="N70" s="6">
        <f t="shared" si="12"/>
        <v>0</v>
      </c>
      <c r="O70" s="6">
        <f t="shared" si="12"/>
        <v>0</v>
      </c>
      <c r="P70" s="6">
        <f t="shared" si="12"/>
        <v>0</v>
      </c>
      <c r="Q70" s="6">
        <f t="shared" si="12"/>
        <v>0</v>
      </c>
      <c r="R70" s="6">
        <f t="shared" si="12"/>
        <v>0</v>
      </c>
      <c r="S70" s="6">
        <f t="shared" si="12"/>
        <v>0</v>
      </c>
      <c r="T70" s="6">
        <f t="shared" si="12"/>
        <v>0</v>
      </c>
      <c r="U70" s="6">
        <f t="shared" si="12"/>
        <v>0</v>
      </c>
      <c r="V70" s="6">
        <f t="shared" si="12"/>
        <v>0</v>
      </c>
      <c r="W70" s="6">
        <f t="shared" si="12"/>
        <v>0</v>
      </c>
      <c r="X70" s="6">
        <f t="shared" si="12"/>
        <v>221802.56</v>
      </c>
      <c r="Y70" s="6">
        <f t="shared" si="12"/>
        <v>0</v>
      </c>
      <c r="Z70" s="6">
        <f t="shared" si="12"/>
        <v>762217.47</v>
      </c>
      <c r="AA70" s="6">
        <f t="shared" si="12"/>
        <v>0</v>
      </c>
      <c r="AB70" s="6">
        <f t="shared" si="12"/>
        <v>0</v>
      </c>
      <c r="AC70" s="6">
        <f t="shared" si="12"/>
        <v>0</v>
      </c>
      <c r="AD70" s="6">
        <f t="shared" si="12"/>
        <v>0</v>
      </c>
      <c r="AE70" s="6">
        <f t="shared" si="12"/>
        <v>0</v>
      </c>
      <c r="AF70" s="6">
        <f t="shared" si="12"/>
        <v>0</v>
      </c>
      <c r="AG70" s="6">
        <f t="shared" si="12"/>
        <v>0</v>
      </c>
      <c r="AH70" s="6">
        <f t="shared" si="12"/>
        <v>0</v>
      </c>
      <c r="AI70" s="6">
        <f t="shared" si="12"/>
        <v>0</v>
      </c>
      <c r="AJ70" s="6">
        <f t="shared" si="12"/>
        <v>0</v>
      </c>
      <c r="AK70" s="6">
        <f t="shared" si="11"/>
        <v>984020.03</v>
      </c>
      <c r="AL70" s="1"/>
    </row>
    <row r="71" spans="1:38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9.75" customHeight="1">
      <c r="A72" s="4" t="s">
        <v>104</v>
      </c>
      <c r="B72" s="5" t="s">
        <v>57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9.75" customHeight="1">
      <c r="A73" s="4" t="s">
        <v>105</v>
      </c>
      <c r="B73" s="5" t="s">
        <v>106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f>C73+D73+E73+F73+G73+H73+I73+J73+K73+L73+M73+N73+O73+P73+Q73+R73+S73+T73+U73+V73+W73+X73+Y73+Z73+AA73+AB73+AC73+AD73+AE73+AF73+AG73+AH73+AI73+AJ73</f>
        <v>0</v>
      </c>
      <c r="AL73" s="1"/>
    </row>
    <row r="74" spans="1:38" ht="9.75" customHeight="1">
      <c r="A74" s="4" t="s">
        <v>107</v>
      </c>
      <c r="B74" s="5" t="s">
        <v>108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f>C74+D74+E74+F74+G74+H74+I74+J74+K74+L74+M74+N74+O74+P74+Q74+R74+S74+T74+U74+V74+W74+X74+Y74+Z74+AA74+AB74+AC74+AD74+AE74+AF74+AG74+AH74+AI74+AJ74</f>
        <v>0</v>
      </c>
      <c r="AL74" s="1"/>
    </row>
    <row r="75" spans="1:38" ht="9.75" customHeight="1">
      <c r="A75" s="4" t="s">
        <v>95</v>
      </c>
      <c r="B75" s="5" t="s">
        <v>109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f>C75+D75+E75+F75+G75+H75+I75+J75+K75+L75+M75+N75+O75+P75+Q75+R75+S75+T75+U75+V75+W75+X75+Y75+Z75+AA75+AB75+AC75+AD75+AE75+AF75+AG75+AH75+AI75+AJ75</f>
        <v>0</v>
      </c>
      <c r="AL75" s="1"/>
    </row>
    <row r="76" spans="1:38" ht="9.75" customHeight="1">
      <c r="A76" s="4" t="s">
        <v>110</v>
      </c>
      <c r="B76" s="1"/>
      <c r="C76" s="6">
        <f aca="true" t="shared" si="13" ref="C76:AJ76">+SUM(C73:C75)</f>
        <v>0</v>
      </c>
      <c r="D76" s="6">
        <f t="shared" si="13"/>
        <v>0</v>
      </c>
      <c r="E76" s="6">
        <f t="shared" si="13"/>
        <v>0</v>
      </c>
      <c r="F76" s="6">
        <f t="shared" si="13"/>
        <v>0</v>
      </c>
      <c r="G76" s="6">
        <f t="shared" si="13"/>
        <v>0</v>
      </c>
      <c r="H76" s="6">
        <f t="shared" si="13"/>
        <v>0</v>
      </c>
      <c r="I76" s="6">
        <f t="shared" si="13"/>
        <v>0</v>
      </c>
      <c r="J76" s="6">
        <f t="shared" si="13"/>
        <v>0</v>
      </c>
      <c r="K76" s="6">
        <f t="shared" si="13"/>
        <v>0</v>
      </c>
      <c r="L76" s="6">
        <f t="shared" si="13"/>
        <v>0</v>
      </c>
      <c r="M76" s="6">
        <f t="shared" si="13"/>
        <v>0</v>
      </c>
      <c r="N76" s="6">
        <f t="shared" si="13"/>
        <v>0</v>
      </c>
      <c r="O76" s="6">
        <f t="shared" si="13"/>
        <v>0</v>
      </c>
      <c r="P76" s="6">
        <f t="shared" si="13"/>
        <v>0</v>
      </c>
      <c r="Q76" s="6">
        <f t="shared" si="13"/>
        <v>0</v>
      </c>
      <c r="R76" s="6">
        <f t="shared" si="13"/>
        <v>0</v>
      </c>
      <c r="S76" s="6">
        <f t="shared" si="13"/>
        <v>0</v>
      </c>
      <c r="T76" s="6">
        <f t="shared" si="13"/>
        <v>0</v>
      </c>
      <c r="U76" s="6">
        <f t="shared" si="13"/>
        <v>0</v>
      </c>
      <c r="V76" s="6">
        <f t="shared" si="13"/>
        <v>0</v>
      </c>
      <c r="W76" s="6">
        <f t="shared" si="13"/>
        <v>0</v>
      </c>
      <c r="X76" s="6">
        <f t="shared" si="13"/>
        <v>0</v>
      </c>
      <c r="Y76" s="6">
        <f t="shared" si="13"/>
        <v>0</v>
      </c>
      <c r="Z76" s="6">
        <f t="shared" si="13"/>
        <v>0</v>
      </c>
      <c r="AA76" s="6">
        <f t="shared" si="13"/>
        <v>0</v>
      </c>
      <c r="AB76" s="6">
        <f t="shared" si="13"/>
        <v>0</v>
      </c>
      <c r="AC76" s="6">
        <f t="shared" si="13"/>
        <v>0</v>
      </c>
      <c r="AD76" s="6">
        <f t="shared" si="13"/>
        <v>0</v>
      </c>
      <c r="AE76" s="6">
        <f t="shared" si="13"/>
        <v>0</v>
      </c>
      <c r="AF76" s="6">
        <f t="shared" si="13"/>
        <v>0</v>
      </c>
      <c r="AG76" s="6">
        <f t="shared" si="13"/>
        <v>0</v>
      </c>
      <c r="AH76" s="6">
        <f t="shared" si="13"/>
        <v>0</v>
      </c>
      <c r="AI76" s="6">
        <f t="shared" si="13"/>
        <v>0</v>
      </c>
      <c r="AJ76" s="6">
        <f t="shared" si="13"/>
        <v>0</v>
      </c>
      <c r="AK76" s="6">
        <f>C76+D76+E76+F76+G76+H76+I76+J76+K76+L76+M76+N76+O76+P76+Q76+R76+S76+T76+U76+V76+W76+X76+Y76+Z76+AA76+AB76+AC76+AD76+AE76+AF76+AG76+AH76+AI76+AJ76</f>
        <v>0</v>
      </c>
      <c r="AL76" s="1"/>
    </row>
    <row r="77" spans="1:38" ht="15">
      <c r="A77" s="1"/>
      <c r="B77" s="1"/>
      <c r="C77" s="7" t="s">
        <v>111</v>
      </c>
      <c r="D77" s="7"/>
      <c r="E77" s="7"/>
      <c r="F77" s="7"/>
      <c r="G77" s="7"/>
      <c r="H77" s="7"/>
      <c r="I77" s="7" t="s">
        <v>112</v>
      </c>
      <c r="J77" s="7"/>
      <c r="K77" s="7"/>
      <c r="L77" s="7"/>
      <c r="M77" s="7"/>
      <c r="N77" s="7"/>
      <c r="O77" s="7" t="s">
        <v>113</v>
      </c>
      <c r="P77" s="7"/>
      <c r="Q77" s="7"/>
      <c r="R77" s="7"/>
      <c r="S77" s="7"/>
      <c r="T77" s="7"/>
      <c r="U77" s="7" t="s">
        <v>114</v>
      </c>
      <c r="V77" s="7"/>
      <c r="W77" s="7"/>
      <c r="X77" s="7"/>
      <c r="Y77" s="7"/>
      <c r="Z77" s="7"/>
      <c r="AA77" s="7" t="s">
        <v>115</v>
      </c>
      <c r="AB77" s="7"/>
      <c r="AC77" s="7"/>
      <c r="AD77" s="7"/>
      <c r="AE77" s="7"/>
      <c r="AF77" s="7"/>
      <c r="AG77" s="7" t="s">
        <v>116</v>
      </c>
      <c r="AH77" s="7"/>
      <c r="AI77" s="7"/>
      <c r="AJ77" s="7"/>
      <c r="AK77" s="7"/>
      <c r="AL77" s="7"/>
    </row>
    <row r="78" spans="1:38" ht="15">
      <c r="A78" s="2" t="s">
        <v>6</v>
      </c>
      <c r="B78" s="1"/>
      <c r="C78" s="8" t="s">
        <v>7</v>
      </c>
      <c r="D78" s="8"/>
      <c r="E78" s="8"/>
      <c r="F78" s="8"/>
      <c r="G78" s="8"/>
      <c r="H78" s="1"/>
      <c r="I78" s="8" t="s">
        <v>7</v>
      </c>
      <c r="J78" s="8"/>
      <c r="K78" s="8"/>
      <c r="L78" s="8"/>
      <c r="M78" s="8"/>
      <c r="N78" s="1"/>
      <c r="O78" s="8" t="s">
        <v>7</v>
      </c>
      <c r="P78" s="8"/>
      <c r="Q78" s="8"/>
      <c r="R78" s="8"/>
      <c r="S78" s="8"/>
      <c r="T78" s="1"/>
      <c r="U78" s="8" t="s">
        <v>7</v>
      </c>
      <c r="V78" s="8"/>
      <c r="W78" s="8"/>
      <c r="X78" s="8"/>
      <c r="Y78" s="8"/>
      <c r="Z78" s="1"/>
      <c r="AA78" s="8" t="s">
        <v>7</v>
      </c>
      <c r="AB78" s="8"/>
      <c r="AC78" s="8"/>
      <c r="AD78" s="8"/>
      <c r="AE78" s="8"/>
      <c r="AF78" s="1"/>
      <c r="AG78" s="7" t="s">
        <v>7</v>
      </c>
      <c r="AH78" s="7"/>
      <c r="AI78" s="7"/>
      <c r="AJ78" s="7"/>
      <c r="AK78" s="7"/>
      <c r="AL78" s="1"/>
    </row>
    <row r="79" spans="1:38" ht="15">
      <c r="A79" s="2" t="s">
        <v>8</v>
      </c>
      <c r="B79" s="2" t="s">
        <v>9</v>
      </c>
      <c r="C79" s="3" t="s">
        <v>10</v>
      </c>
      <c r="D79" s="3" t="s">
        <v>11</v>
      </c>
      <c r="E79" s="3" t="s">
        <v>12</v>
      </c>
      <c r="F79" s="3" t="s">
        <v>13</v>
      </c>
      <c r="G79" s="3" t="s">
        <v>14</v>
      </c>
      <c r="H79" s="3" t="s">
        <v>15</v>
      </c>
      <c r="I79" s="3" t="s">
        <v>16</v>
      </c>
      <c r="J79" s="3" t="s">
        <v>17</v>
      </c>
      <c r="K79" s="3" t="s">
        <v>18</v>
      </c>
      <c r="L79" s="3" t="s">
        <v>19</v>
      </c>
      <c r="M79" s="3" t="s">
        <v>20</v>
      </c>
      <c r="N79" s="3" t="s">
        <v>21</v>
      </c>
      <c r="O79" s="3" t="s">
        <v>22</v>
      </c>
      <c r="P79" s="3" t="s">
        <v>23</v>
      </c>
      <c r="Q79" s="3" t="s">
        <v>24</v>
      </c>
      <c r="R79" s="3" t="s">
        <v>25</v>
      </c>
      <c r="S79" s="3" t="s">
        <v>26</v>
      </c>
      <c r="T79" s="3" t="s">
        <v>27</v>
      </c>
      <c r="U79" s="3" t="s">
        <v>28</v>
      </c>
      <c r="V79" s="3" t="s">
        <v>29</v>
      </c>
      <c r="W79" s="3" t="s">
        <v>30</v>
      </c>
      <c r="X79" s="3" t="s">
        <v>31</v>
      </c>
      <c r="Y79" s="3" t="s">
        <v>32</v>
      </c>
      <c r="Z79" s="3" t="s">
        <v>33</v>
      </c>
      <c r="AA79" s="3" t="s">
        <v>34</v>
      </c>
      <c r="AB79" s="3" t="s">
        <v>35</v>
      </c>
      <c r="AC79" s="3" t="s">
        <v>36</v>
      </c>
      <c r="AD79" s="3" t="s">
        <v>37</v>
      </c>
      <c r="AE79" s="3" t="s">
        <v>38</v>
      </c>
      <c r="AF79" s="3" t="s">
        <v>39</v>
      </c>
      <c r="AG79" s="3" t="s">
        <v>40</v>
      </c>
      <c r="AH79" s="3" t="s">
        <v>41</v>
      </c>
      <c r="AI79" s="3" t="s">
        <v>42</v>
      </c>
      <c r="AJ79" s="3" t="s">
        <v>43</v>
      </c>
      <c r="AK79" s="3" t="s">
        <v>44</v>
      </c>
      <c r="AL79" s="1"/>
    </row>
    <row r="80" spans="1:38" ht="15">
      <c r="A80" s="2" t="s">
        <v>45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">
      <c r="A81" s="1"/>
      <c r="B81" s="2" t="s">
        <v>46</v>
      </c>
      <c r="C81" s="3" t="s">
        <v>47</v>
      </c>
      <c r="D81" s="3" t="s">
        <v>47</v>
      </c>
      <c r="E81" s="3" t="s">
        <v>47</v>
      </c>
      <c r="F81" s="3" t="s">
        <v>47</v>
      </c>
      <c r="G81" s="3" t="s">
        <v>47</v>
      </c>
      <c r="H81" s="3" t="s">
        <v>47</v>
      </c>
      <c r="I81" s="3" t="s">
        <v>47</v>
      </c>
      <c r="J81" s="3" t="s">
        <v>47</v>
      </c>
      <c r="K81" s="3" t="s">
        <v>47</v>
      </c>
      <c r="L81" s="3" t="s">
        <v>47</v>
      </c>
      <c r="M81" s="3" t="s">
        <v>47</v>
      </c>
      <c r="N81" s="3" t="s">
        <v>47</v>
      </c>
      <c r="O81" s="3" t="s">
        <v>47</v>
      </c>
      <c r="P81" s="3" t="s">
        <v>47</v>
      </c>
      <c r="Q81" s="3" t="s">
        <v>47</v>
      </c>
      <c r="R81" s="3" t="s">
        <v>47</v>
      </c>
      <c r="S81" s="3" t="s">
        <v>47</v>
      </c>
      <c r="T81" s="3" t="s">
        <v>47</v>
      </c>
      <c r="U81" s="3" t="s">
        <v>47</v>
      </c>
      <c r="V81" s="3" t="s">
        <v>47</v>
      </c>
      <c r="W81" s="3" t="s">
        <v>47</v>
      </c>
      <c r="X81" s="3" t="s">
        <v>47</v>
      </c>
      <c r="Y81" s="3" t="s">
        <v>47</v>
      </c>
      <c r="Z81" s="3" t="s">
        <v>47</v>
      </c>
      <c r="AA81" s="3" t="s">
        <v>47</v>
      </c>
      <c r="AB81" s="3" t="s">
        <v>47</v>
      </c>
      <c r="AC81" s="3" t="s">
        <v>47</v>
      </c>
      <c r="AD81" s="3" t="s">
        <v>47</v>
      </c>
      <c r="AE81" s="3" t="s">
        <v>47</v>
      </c>
      <c r="AF81" s="3" t="s">
        <v>47</v>
      </c>
      <c r="AG81" s="3" t="s">
        <v>47</v>
      </c>
      <c r="AH81" s="3" t="s">
        <v>47</v>
      </c>
      <c r="AI81" s="3" t="s">
        <v>47</v>
      </c>
      <c r="AJ81" s="3" t="s">
        <v>47</v>
      </c>
      <c r="AK81" s="3" t="s">
        <v>47</v>
      </c>
      <c r="AL81" s="1"/>
    </row>
    <row r="82" spans="1:38" ht="9.75" customHeight="1">
      <c r="A82" s="4" t="s">
        <v>117</v>
      </c>
      <c r="B82" s="5" t="s">
        <v>118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9.75" customHeight="1">
      <c r="A83" s="4" t="s">
        <v>63</v>
      </c>
      <c r="B83" s="5" t="s">
        <v>64</v>
      </c>
      <c r="C83" s="6">
        <v>0</v>
      </c>
      <c r="D83" s="6">
        <v>8353.87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477900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f aca="true" t="shared" si="14" ref="AK83:AK90">C83+D83+E83+F83+G83+H83+I83+J83+K83+L83+M83+N83+O83+P83+Q83+R83+S83+T83+U83+V83+W83+X83+Y83+Z83+AA83+AB83+AC83+AD83+AE83+AF83+AG83+AH83+AI83+AJ83</f>
        <v>486253.87</v>
      </c>
      <c r="AL83" s="1"/>
    </row>
    <row r="84" spans="1:38" ht="9.75" customHeight="1">
      <c r="A84" s="4" t="s">
        <v>65</v>
      </c>
      <c r="B84" s="5" t="s">
        <v>66</v>
      </c>
      <c r="C84" s="6">
        <v>0</v>
      </c>
      <c r="D84" s="6">
        <v>4716.48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93451.77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f t="shared" si="14"/>
        <v>98168.25</v>
      </c>
      <c r="AL84" s="1"/>
    </row>
    <row r="85" spans="1:38" ht="9.75" customHeight="1">
      <c r="A85" s="4" t="s">
        <v>67</v>
      </c>
      <c r="B85" s="5" t="s">
        <v>68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676.47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f t="shared" si="14"/>
        <v>676.47</v>
      </c>
      <c r="AL85" s="1"/>
    </row>
    <row r="86" spans="1:38" ht="9.75" customHeight="1">
      <c r="A86" s="4" t="s">
        <v>69</v>
      </c>
      <c r="B86" s="5" t="s">
        <v>70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8948.13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3972.13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425386.33</v>
      </c>
      <c r="AJ86" s="6">
        <v>0</v>
      </c>
      <c r="AK86" s="6">
        <f t="shared" si="14"/>
        <v>438306.59</v>
      </c>
      <c r="AL86" s="1"/>
    </row>
    <row r="87" spans="1:38" ht="9.75" customHeight="1">
      <c r="A87" s="4" t="s">
        <v>71</v>
      </c>
      <c r="B87" s="5" t="s">
        <v>72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f t="shared" si="14"/>
        <v>0</v>
      </c>
      <c r="AL87" s="1"/>
    </row>
    <row r="88" spans="1:38" ht="9.75" customHeight="1">
      <c r="A88" s="4" t="s">
        <v>73</v>
      </c>
      <c r="B88" s="5" t="s">
        <v>74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f t="shared" si="14"/>
        <v>0</v>
      </c>
      <c r="AL88" s="1"/>
    </row>
    <row r="89" spans="1:38" ht="9.75" customHeight="1">
      <c r="A89" s="4" t="s">
        <v>119</v>
      </c>
      <c r="B89" s="1"/>
      <c r="C89" s="6">
        <f aca="true" t="shared" si="15" ref="C89:AJ89">+SUM(C83:C88)</f>
        <v>0</v>
      </c>
      <c r="D89" s="6">
        <f t="shared" si="15"/>
        <v>13070.35</v>
      </c>
      <c r="E89" s="6">
        <f t="shared" si="15"/>
        <v>0</v>
      </c>
      <c r="F89" s="6">
        <f t="shared" si="15"/>
        <v>0</v>
      </c>
      <c r="G89" s="6">
        <f t="shared" si="15"/>
        <v>0</v>
      </c>
      <c r="H89" s="6">
        <f t="shared" si="15"/>
        <v>0</v>
      </c>
      <c r="I89" s="6">
        <f t="shared" si="15"/>
        <v>0</v>
      </c>
      <c r="J89" s="6">
        <f t="shared" si="15"/>
        <v>0</v>
      </c>
      <c r="K89" s="6">
        <f t="shared" si="15"/>
        <v>0</v>
      </c>
      <c r="L89" s="6">
        <f t="shared" si="15"/>
        <v>0</v>
      </c>
      <c r="M89" s="6">
        <f t="shared" si="15"/>
        <v>0</v>
      </c>
      <c r="N89" s="6">
        <f t="shared" si="15"/>
        <v>0</v>
      </c>
      <c r="O89" s="6">
        <f t="shared" si="15"/>
        <v>0</v>
      </c>
      <c r="P89" s="6">
        <f t="shared" si="15"/>
        <v>0</v>
      </c>
      <c r="Q89" s="6">
        <f t="shared" si="15"/>
        <v>676.47</v>
      </c>
      <c r="R89" s="6">
        <f t="shared" si="15"/>
        <v>8948.13</v>
      </c>
      <c r="S89" s="6">
        <f t="shared" si="15"/>
        <v>0</v>
      </c>
      <c r="T89" s="6">
        <f t="shared" si="15"/>
        <v>0</v>
      </c>
      <c r="U89" s="6">
        <f t="shared" si="15"/>
        <v>0</v>
      </c>
      <c r="V89" s="6">
        <f t="shared" si="15"/>
        <v>0</v>
      </c>
      <c r="W89" s="6">
        <f t="shared" si="15"/>
        <v>0</v>
      </c>
      <c r="X89" s="6">
        <f t="shared" si="15"/>
        <v>0</v>
      </c>
      <c r="Y89" s="6">
        <f t="shared" si="15"/>
        <v>0</v>
      </c>
      <c r="Z89" s="6">
        <f t="shared" si="15"/>
        <v>575323.9</v>
      </c>
      <c r="AA89" s="6">
        <f t="shared" si="15"/>
        <v>0</v>
      </c>
      <c r="AB89" s="6">
        <f t="shared" si="15"/>
        <v>0</v>
      </c>
      <c r="AC89" s="6">
        <f t="shared" si="15"/>
        <v>0</v>
      </c>
      <c r="AD89" s="6">
        <f t="shared" si="15"/>
        <v>0</v>
      </c>
      <c r="AE89" s="6">
        <f t="shared" si="15"/>
        <v>0</v>
      </c>
      <c r="AF89" s="6">
        <f t="shared" si="15"/>
        <v>0</v>
      </c>
      <c r="AG89" s="6">
        <f t="shared" si="15"/>
        <v>0</v>
      </c>
      <c r="AH89" s="6">
        <f t="shared" si="15"/>
        <v>0</v>
      </c>
      <c r="AI89" s="6">
        <f t="shared" si="15"/>
        <v>425386.33</v>
      </c>
      <c r="AJ89" s="6">
        <f t="shared" si="15"/>
        <v>0</v>
      </c>
      <c r="AK89" s="6">
        <f t="shared" si="14"/>
        <v>1023405.1799999999</v>
      </c>
      <c r="AL89" s="1"/>
    </row>
    <row r="90" spans="1:38" ht="9.75" customHeight="1">
      <c r="A90" s="4" t="s">
        <v>120</v>
      </c>
      <c r="B90" s="5" t="s">
        <v>60</v>
      </c>
      <c r="C90" s="6">
        <f aca="true" t="shared" si="16" ref="C90:AJ90">+C21+C30+C39+C52+C61+C70+C76+C89</f>
        <v>653462.9299999999</v>
      </c>
      <c r="D90" s="6">
        <f t="shared" si="16"/>
        <v>13263.79</v>
      </c>
      <c r="E90" s="6">
        <f t="shared" si="16"/>
        <v>51010</v>
      </c>
      <c r="F90" s="6">
        <f t="shared" si="16"/>
        <v>0</v>
      </c>
      <c r="G90" s="6">
        <f t="shared" si="16"/>
        <v>4078</v>
      </c>
      <c r="H90" s="6">
        <f t="shared" si="16"/>
        <v>95531.74</v>
      </c>
      <c r="I90" s="6">
        <f t="shared" si="16"/>
        <v>945316.1199999999</v>
      </c>
      <c r="J90" s="6">
        <f t="shared" si="16"/>
        <v>47401.64</v>
      </c>
      <c r="K90" s="6">
        <f t="shared" si="16"/>
        <v>0</v>
      </c>
      <c r="L90" s="6">
        <f t="shared" si="16"/>
        <v>0</v>
      </c>
      <c r="M90" s="6">
        <f t="shared" si="16"/>
        <v>58398</v>
      </c>
      <c r="N90" s="6">
        <f t="shared" si="16"/>
        <v>77705.11</v>
      </c>
      <c r="O90" s="6">
        <f t="shared" si="16"/>
        <v>0</v>
      </c>
      <c r="P90" s="6">
        <f t="shared" si="16"/>
        <v>0</v>
      </c>
      <c r="Q90" s="6">
        <f t="shared" si="16"/>
        <v>95507.66</v>
      </c>
      <c r="R90" s="6">
        <f t="shared" si="16"/>
        <v>8948.13</v>
      </c>
      <c r="S90" s="6">
        <f t="shared" si="16"/>
        <v>12092.460000000001</v>
      </c>
      <c r="T90" s="6">
        <f t="shared" si="16"/>
        <v>0</v>
      </c>
      <c r="U90" s="6">
        <f t="shared" si="16"/>
        <v>0</v>
      </c>
      <c r="V90" s="6">
        <f t="shared" si="16"/>
        <v>0</v>
      </c>
      <c r="W90" s="6">
        <f t="shared" si="16"/>
        <v>0</v>
      </c>
      <c r="X90" s="6">
        <f t="shared" si="16"/>
        <v>784902.05</v>
      </c>
      <c r="Y90" s="6">
        <f t="shared" si="16"/>
        <v>32666.65</v>
      </c>
      <c r="Z90" s="6">
        <f t="shared" si="16"/>
        <v>2957849.9199999995</v>
      </c>
      <c r="AA90" s="6">
        <f t="shared" si="16"/>
        <v>8364.42</v>
      </c>
      <c r="AB90" s="6">
        <f t="shared" si="16"/>
        <v>150415.04</v>
      </c>
      <c r="AC90" s="6">
        <f t="shared" si="16"/>
        <v>0</v>
      </c>
      <c r="AD90" s="6">
        <f t="shared" si="16"/>
        <v>2087053.69</v>
      </c>
      <c r="AE90" s="6">
        <f t="shared" si="16"/>
        <v>0</v>
      </c>
      <c r="AF90" s="6">
        <f t="shared" si="16"/>
        <v>155751.76</v>
      </c>
      <c r="AG90" s="6">
        <f t="shared" si="16"/>
        <v>4.7</v>
      </c>
      <c r="AH90" s="6">
        <f t="shared" si="16"/>
        <v>0</v>
      </c>
      <c r="AI90" s="6">
        <f t="shared" si="16"/>
        <v>881743.4400000001</v>
      </c>
      <c r="AJ90" s="6">
        <f t="shared" si="16"/>
        <v>161536.16</v>
      </c>
      <c r="AK90" s="6">
        <f t="shared" si="14"/>
        <v>9283003.41</v>
      </c>
      <c r="AL90" s="1"/>
    </row>
    <row r="91" spans="1:38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9.75" customHeight="1">
      <c r="A92" s="4" t="s">
        <v>121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9.75" customHeight="1">
      <c r="A93" s="4" t="s">
        <v>122</v>
      </c>
      <c r="B93" s="5" t="s">
        <v>123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200085.08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100000</v>
      </c>
      <c r="AE93" s="6">
        <v>0</v>
      </c>
      <c r="AF93" s="6">
        <v>0</v>
      </c>
      <c r="AG93" s="6">
        <v>0</v>
      </c>
      <c r="AH93" s="6">
        <v>0</v>
      </c>
      <c r="AI93" s="6">
        <v>71004.69</v>
      </c>
      <c r="AJ93" s="6">
        <v>0</v>
      </c>
      <c r="AK93" s="6">
        <f>C93+D93+E93+F93+G93+H93+I93+J93+K93+L93+M93+N93+O93+P93+Q93+R93+S93+T93+U93+V93+W93+X93+Y93+Z93+AA93+AB93+AC93+AD93+AE93+AF93+AG93+AH93+AI93+AJ93</f>
        <v>371089.76999999996</v>
      </c>
      <c r="AL93" s="1"/>
    </row>
    <row r="94" spans="1:38" ht="9.75" customHeight="1">
      <c r="A94" s="4" t="s">
        <v>124</v>
      </c>
      <c r="B94" s="5" t="s">
        <v>125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f>C94+D94+E94+F94+G94+H94+I94+J94+K94+L94+M94+N94+O94+P94+Q94+R94+S94+T94+U94+V94+W94+X94+Y94+Z94+AA94+AB94+AC94+AD94+AE94+AF94+AG94+AH94+AI94+AJ94</f>
        <v>0</v>
      </c>
      <c r="AL94" s="1"/>
    </row>
    <row r="95" spans="1:38" ht="9.75" customHeight="1">
      <c r="A95" s="1"/>
      <c r="B95" s="5" t="s">
        <v>126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9.75" customHeight="1">
      <c r="A96" s="4" t="s">
        <v>127</v>
      </c>
      <c r="B96" s="5" t="s">
        <v>128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140252.08</v>
      </c>
      <c r="L96" s="6">
        <v>0</v>
      </c>
      <c r="M96" s="6">
        <v>0</v>
      </c>
      <c r="N96" s="6">
        <v>0</v>
      </c>
      <c r="O96" s="6">
        <v>59833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52508.56</v>
      </c>
      <c r="AJ96" s="6">
        <v>0</v>
      </c>
      <c r="AK96" s="6">
        <f>C96+D96+E96+F96+G96+H96+I96+J96+K96+L96+M96+N96+O96+P96+Q96+R96+S96+T96+U96+V96+W96+X96+Y96+Z96+AA96+AB96+AC96+AD96+AE96+AF96+AG96+AH96+AI96+AJ96</f>
        <v>252593.63999999998</v>
      </c>
      <c r="AL96" s="1"/>
    </row>
    <row r="97" spans="1:38" ht="9.75" customHeight="1">
      <c r="A97" s="1"/>
      <c r="B97" s="5" t="s">
        <v>129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9.75" customHeight="1">
      <c r="A98" s="4" t="s">
        <v>130</v>
      </c>
      <c r="B98" s="5" t="s">
        <v>131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f>C98+D98+E98+F98+G98+H98+I98+J98+K98+L98+M98+N98+O98+P98+Q98+R98+S98+T98+U98+V98+W98+X98+Y98+Z98+AA98+AB98+AC98+AD98+AE98+AF98+AG98+AH98+AI98+AJ98</f>
        <v>0</v>
      </c>
      <c r="AL98" s="1"/>
    </row>
    <row r="99" spans="1:38" ht="9.75" customHeight="1">
      <c r="A99" s="4" t="s">
        <v>132</v>
      </c>
      <c r="B99" s="4" t="s">
        <v>133</v>
      </c>
      <c r="C99" s="6">
        <f aca="true" t="shared" si="17" ref="C99:AJ99">+SUM(C93:C94)-C96-C98</f>
        <v>0</v>
      </c>
      <c r="D99" s="6">
        <f t="shared" si="17"/>
        <v>0</v>
      </c>
      <c r="E99" s="6">
        <f t="shared" si="17"/>
        <v>0</v>
      </c>
      <c r="F99" s="6">
        <f t="shared" si="17"/>
        <v>0</v>
      </c>
      <c r="G99" s="6">
        <f t="shared" si="17"/>
        <v>0</v>
      </c>
      <c r="H99" s="6">
        <f t="shared" si="17"/>
        <v>0</v>
      </c>
      <c r="I99" s="6">
        <f t="shared" si="17"/>
        <v>200085.08</v>
      </c>
      <c r="J99" s="6">
        <f t="shared" si="17"/>
        <v>0</v>
      </c>
      <c r="K99" s="6">
        <f t="shared" si="17"/>
        <v>-140252.08</v>
      </c>
      <c r="L99" s="6">
        <f t="shared" si="17"/>
        <v>0</v>
      </c>
      <c r="M99" s="6">
        <f t="shared" si="17"/>
        <v>0</v>
      </c>
      <c r="N99" s="6">
        <f t="shared" si="17"/>
        <v>0</v>
      </c>
      <c r="O99" s="6">
        <f t="shared" si="17"/>
        <v>-59833</v>
      </c>
      <c r="P99" s="6">
        <f t="shared" si="17"/>
        <v>0</v>
      </c>
      <c r="Q99" s="6">
        <f t="shared" si="17"/>
        <v>0</v>
      </c>
      <c r="R99" s="6">
        <f t="shared" si="17"/>
        <v>0</v>
      </c>
      <c r="S99" s="6">
        <f t="shared" si="17"/>
        <v>0</v>
      </c>
      <c r="T99" s="6">
        <f t="shared" si="17"/>
        <v>0</v>
      </c>
      <c r="U99" s="6">
        <f t="shared" si="17"/>
        <v>0</v>
      </c>
      <c r="V99" s="6">
        <f t="shared" si="17"/>
        <v>0</v>
      </c>
      <c r="W99" s="6">
        <f t="shared" si="17"/>
        <v>0</v>
      </c>
      <c r="X99" s="6">
        <f t="shared" si="17"/>
        <v>0</v>
      </c>
      <c r="Y99" s="6">
        <f t="shared" si="17"/>
        <v>0</v>
      </c>
      <c r="Z99" s="6">
        <f t="shared" si="17"/>
        <v>0</v>
      </c>
      <c r="AA99" s="6">
        <f t="shared" si="17"/>
        <v>0</v>
      </c>
      <c r="AB99" s="6">
        <f t="shared" si="17"/>
        <v>0</v>
      </c>
      <c r="AC99" s="6">
        <f t="shared" si="17"/>
        <v>0</v>
      </c>
      <c r="AD99" s="6">
        <f t="shared" si="17"/>
        <v>100000</v>
      </c>
      <c r="AE99" s="6">
        <f t="shared" si="17"/>
        <v>0</v>
      </c>
      <c r="AF99" s="6">
        <f t="shared" si="17"/>
        <v>0</v>
      </c>
      <c r="AG99" s="6">
        <f t="shared" si="17"/>
        <v>0</v>
      </c>
      <c r="AH99" s="6">
        <f t="shared" si="17"/>
        <v>0</v>
      </c>
      <c r="AI99" s="6">
        <f t="shared" si="17"/>
        <v>18496.130000000005</v>
      </c>
      <c r="AJ99" s="6">
        <f t="shared" si="17"/>
        <v>0</v>
      </c>
      <c r="AK99" s="6">
        <f>C99+D99+E99+F99+G99+H99+I99+J99+K99+L99+M99+N99+O99+P99+Q99+R99+S99+T99+U99+V99+W99+X99+Y99+Z99+AA99+AB99+AC99+AD99+AE99+AF99+AG99+AH99+AI99+AJ99</f>
        <v>118496.13</v>
      </c>
      <c r="AL99" s="1"/>
    </row>
    <row r="100" spans="1:38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9.75" customHeight="1">
      <c r="A101" s="4" t="s">
        <v>134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9.75" customHeight="1">
      <c r="A102" s="4" t="s">
        <v>135</v>
      </c>
      <c r="B102" s="5" t="s">
        <v>136</v>
      </c>
      <c r="C102" s="6">
        <f aca="true" t="shared" si="18" ref="C102:AJ102">+C99</f>
        <v>0</v>
      </c>
      <c r="D102" s="6">
        <f t="shared" si="18"/>
        <v>0</v>
      </c>
      <c r="E102" s="6">
        <f t="shared" si="18"/>
        <v>0</v>
      </c>
      <c r="F102" s="6">
        <f t="shared" si="18"/>
        <v>0</v>
      </c>
      <c r="G102" s="6">
        <f t="shared" si="18"/>
        <v>0</v>
      </c>
      <c r="H102" s="6">
        <f t="shared" si="18"/>
        <v>0</v>
      </c>
      <c r="I102" s="6">
        <f t="shared" si="18"/>
        <v>200085.08</v>
      </c>
      <c r="J102" s="6">
        <f t="shared" si="18"/>
        <v>0</v>
      </c>
      <c r="K102" s="6">
        <f t="shared" si="18"/>
        <v>-140252.08</v>
      </c>
      <c r="L102" s="6">
        <f t="shared" si="18"/>
        <v>0</v>
      </c>
      <c r="M102" s="6">
        <f t="shared" si="18"/>
        <v>0</v>
      </c>
      <c r="N102" s="6">
        <f t="shared" si="18"/>
        <v>0</v>
      </c>
      <c r="O102" s="6">
        <f t="shared" si="18"/>
        <v>-59833</v>
      </c>
      <c r="P102" s="6">
        <f t="shared" si="18"/>
        <v>0</v>
      </c>
      <c r="Q102" s="6">
        <f t="shared" si="18"/>
        <v>0</v>
      </c>
      <c r="R102" s="6">
        <f t="shared" si="18"/>
        <v>0</v>
      </c>
      <c r="S102" s="6">
        <f t="shared" si="18"/>
        <v>0</v>
      </c>
      <c r="T102" s="6">
        <f t="shared" si="18"/>
        <v>0</v>
      </c>
      <c r="U102" s="6">
        <f t="shared" si="18"/>
        <v>0</v>
      </c>
      <c r="V102" s="6">
        <f t="shared" si="18"/>
        <v>0</v>
      </c>
      <c r="W102" s="6">
        <f t="shared" si="18"/>
        <v>0</v>
      </c>
      <c r="X102" s="6">
        <f t="shared" si="18"/>
        <v>0</v>
      </c>
      <c r="Y102" s="6">
        <f t="shared" si="18"/>
        <v>0</v>
      </c>
      <c r="Z102" s="6">
        <f t="shared" si="18"/>
        <v>0</v>
      </c>
      <c r="AA102" s="6">
        <f t="shared" si="18"/>
        <v>0</v>
      </c>
      <c r="AB102" s="6">
        <f t="shared" si="18"/>
        <v>0</v>
      </c>
      <c r="AC102" s="6">
        <f t="shared" si="18"/>
        <v>0</v>
      </c>
      <c r="AD102" s="6">
        <f t="shared" si="18"/>
        <v>100000</v>
      </c>
      <c r="AE102" s="6">
        <f t="shared" si="18"/>
        <v>0</v>
      </c>
      <c r="AF102" s="6">
        <f t="shared" si="18"/>
        <v>0</v>
      </c>
      <c r="AG102" s="6">
        <f t="shared" si="18"/>
        <v>0</v>
      </c>
      <c r="AH102" s="6">
        <f t="shared" si="18"/>
        <v>0</v>
      </c>
      <c r="AI102" s="6">
        <f t="shared" si="18"/>
        <v>18496.130000000005</v>
      </c>
      <c r="AJ102" s="6">
        <f t="shared" si="18"/>
        <v>0</v>
      </c>
      <c r="AK102" s="6">
        <f>C102+D102+E102+F102+G102+H102+I102+J102+K102+L102+M102+N102+O102+P102+Q102+R102+S102+T102+U102+V102+W102+X102+Y102+Z102+AA102+AB102+AC102+AD102+AE102+AF102+AG102+AH102+AI102+AJ102</f>
        <v>118496.13</v>
      </c>
      <c r="AL102" s="1"/>
    </row>
    <row r="103" spans="1:38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9.75" customHeight="1">
      <c r="A104" s="4" t="s">
        <v>137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9.75" customHeight="1">
      <c r="A105" s="4" t="s">
        <v>138</v>
      </c>
      <c r="B105" s="5" t="s">
        <v>136</v>
      </c>
      <c r="C105" s="6">
        <f aca="true" t="shared" si="19" ref="C105:AJ105">+C11-C90+C99</f>
        <v>1.1641532182693481E-10</v>
      </c>
      <c r="D105" s="6">
        <f t="shared" si="19"/>
        <v>0</v>
      </c>
      <c r="E105" s="6">
        <f t="shared" si="19"/>
        <v>0</v>
      </c>
      <c r="F105" s="6">
        <f t="shared" si="19"/>
        <v>0</v>
      </c>
      <c r="G105" s="6">
        <f t="shared" si="19"/>
        <v>0</v>
      </c>
      <c r="H105" s="6">
        <f t="shared" si="19"/>
        <v>0</v>
      </c>
      <c r="I105" s="6">
        <f t="shared" si="19"/>
        <v>787.2300000001269</v>
      </c>
      <c r="J105" s="6">
        <f t="shared" si="19"/>
        <v>0</v>
      </c>
      <c r="K105" s="6">
        <f t="shared" si="19"/>
        <v>0</v>
      </c>
      <c r="L105" s="6">
        <f t="shared" si="19"/>
        <v>0</v>
      </c>
      <c r="M105" s="6">
        <f t="shared" si="19"/>
        <v>0</v>
      </c>
      <c r="N105" s="6">
        <f t="shared" si="19"/>
        <v>0</v>
      </c>
      <c r="O105" s="6">
        <f t="shared" si="19"/>
        <v>0</v>
      </c>
      <c r="P105" s="6">
        <f t="shared" si="19"/>
        <v>0</v>
      </c>
      <c r="Q105" s="6">
        <f t="shared" si="19"/>
        <v>0</v>
      </c>
      <c r="R105" s="6">
        <f t="shared" si="19"/>
        <v>0</v>
      </c>
      <c r="S105" s="6">
        <f t="shared" si="19"/>
        <v>-1.8189894035458565E-12</v>
      </c>
      <c r="T105" s="6">
        <f t="shared" si="19"/>
        <v>0</v>
      </c>
      <c r="U105" s="6">
        <f t="shared" si="19"/>
        <v>0</v>
      </c>
      <c r="V105" s="6">
        <f t="shared" si="19"/>
        <v>0</v>
      </c>
      <c r="W105" s="6">
        <f t="shared" si="19"/>
        <v>0</v>
      </c>
      <c r="X105" s="6">
        <f t="shared" si="19"/>
        <v>0</v>
      </c>
      <c r="Y105" s="6">
        <f t="shared" si="19"/>
        <v>0</v>
      </c>
      <c r="Z105" s="6">
        <f t="shared" si="19"/>
        <v>4.656612873077393E-10</v>
      </c>
      <c r="AA105" s="6">
        <f t="shared" si="19"/>
        <v>0</v>
      </c>
      <c r="AB105" s="6">
        <f t="shared" si="19"/>
        <v>0</v>
      </c>
      <c r="AC105" s="6">
        <f t="shared" si="19"/>
        <v>0</v>
      </c>
      <c r="AD105" s="6">
        <f t="shared" si="19"/>
        <v>41407.060000000056</v>
      </c>
      <c r="AE105" s="6">
        <f t="shared" si="19"/>
        <v>0</v>
      </c>
      <c r="AF105" s="6">
        <f t="shared" si="19"/>
        <v>15198.25</v>
      </c>
      <c r="AG105" s="6">
        <f t="shared" si="19"/>
        <v>-4.7</v>
      </c>
      <c r="AH105" s="6">
        <f t="shared" si="19"/>
        <v>0</v>
      </c>
      <c r="AI105" s="6">
        <f t="shared" si="19"/>
        <v>-56303.820000000065</v>
      </c>
      <c r="AJ105" s="6">
        <f t="shared" si="19"/>
        <v>0</v>
      </c>
      <c r="AK105" s="6">
        <f>C105+D105+E105+F105+G105+H105+I105+J105+K105+L105+M105+N105+O105+P105+Q105+R105+S105+T105+U105+V105+W105+X105+Y105+Z105+AA105+AB105+AC105+AD105+AE105+AF105+AG105+AH105+AI105+AJ105</f>
        <v>1084.0200000007026</v>
      </c>
      <c r="AL105" s="1"/>
    </row>
    <row r="106" spans="1:38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9.75" customHeight="1">
      <c r="A107" s="4" t="s">
        <v>139</v>
      </c>
      <c r="B107" s="5" t="s">
        <v>140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589464.43</v>
      </c>
      <c r="AE107" s="6">
        <v>0</v>
      </c>
      <c r="AF107" s="6">
        <v>0</v>
      </c>
      <c r="AG107" s="6">
        <v>0</v>
      </c>
      <c r="AH107" s="6">
        <v>11784.47</v>
      </c>
      <c r="AI107" s="6">
        <v>534506.28</v>
      </c>
      <c r="AJ107" s="6">
        <v>0</v>
      </c>
      <c r="AK107" s="6">
        <f>C107+D107+E107+F107+G107+H107+I107+J107+K107+L107+M107+N107+O107+P107+Q107+R107+S107+T107+U107+V107+W107+X107+Y107+Z107+AA107+AB107+AC107+AD107+AE107+AF107+AG107+AH107+AI107+AJ107</f>
        <v>1135755.1800000002</v>
      </c>
      <c r="AL107" s="1"/>
    </row>
    <row r="108" spans="1:38" ht="9.75" customHeight="1">
      <c r="A108" s="4" t="s">
        <v>141</v>
      </c>
      <c r="B108" s="5" t="s">
        <v>136</v>
      </c>
      <c r="C108" s="6">
        <f aca="true" t="shared" si="20" ref="C108:AJ108">+C105+C107</f>
        <v>1.1641532182693481E-10</v>
      </c>
      <c r="D108" s="6">
        <f t="shared" si="20"/>
        <v>0</v>
      </c>
      <c r="E108" s="6">
        <f t="shared" si="20"/>
        <v>0</v>
      </c>
      <c r="F108" s="6">
        <f t="shared" si="20"/>
        <v>0</v>
      </c>
      <c r="G108" s="6">
        <f t="shared" si="20"/>
        <v>0</v>
      </c>
      <c r="H108" s="6">
        <f t="shared" si="20"/>
        <v>0</v>
      </c>
      <c r="I108" s="6">
        <f t="shared" si="20"/>
        <v>787.2300000001269</v>
      </c>
      <c r="J108" s="6">
        <f t="shared" si="20"/>
        <v>0</v>
      </c>
      <c r="K108" s="6">
        <f t="shared" si="20"/>
        <v>0</v>
      </c>
      <c r="L108" s="6">
        <f t="shared" si="20"/>
        <v>0</v>
      </c>
      <c r="M108" s="6">
        <f t="shared" si="20"/>
        <v>0</v>
      </c>
      <c r="N108" s="6">
        <f t="shared" si="20"/>
        <v>0</v>
      </c>
      <c r="O108" s="6">
        <f t="shared" si="20"/>
        <v>0</v>
      </c>
      <c r="P108" s="6">
        <f t="shared" si="20"/>
        <v>0</v>
      </c>
      <c r="Q108" s="6">
        <f t="shared" si="20"/>
        <v>0</v>
      </c>
      <c r="R108" s="6">
        <f t="shared" si="20"/>
        <v>0</v>
      </c>
      <c r="S108" s="6">
        <f t="shared" si="20"/>
        <v>-1.8189894035458565E-12</v>
      </c>
      <c r="T108" s="6">
        <f t="shared" si="20"/>
        <v>0</v>
      </c>
      <c r="U108" s="6">
        <f t="shared" si="20"/>
        <v>0</v>
      </c>
      <c r="V108" s="6">
        <f t="shared" si="20"/>
        <v>0</v>
      </c>
      <c r="W108" s="6">
        <f t="shared" si="20"/>
        <v>0</v>
      </c>
      <c r="X108" s="6">
        <f t="shared" si="20"/>
        <v>0</v>
      </c>
      <c r="Y108" s="6">
        <f t="shared" si="20"/>
        <v>0</v>
      </c>
      <c r="Z108" s="6">
        <f t="shared" si="20"/>
        <v>4.656612873077393E-10</v>
      </c>
      <c r="AA108" s="6">
        <f t="shared" si="20"/>
        <v>0</v>
      </c>
      <c r="AB108" s="6">
        <f t="shared" si="20"/>
        <v>0</v>
      </c>
      <c r="AC108" s="6">
        <f t="shared" si="20"/>
        <v>0</v>
      </c>
      <c r="AD108" s="6">
        <f t="shared" si="20"/>
        <v>630871.4900000001</v>
      </c>
      <c r="AE108" s="6">
        <f t="shared" si="20"/>
        <v>0</v>
      </c>
      <c r="AF108" s="6">
        <f t="shared" si="20"/>
        <v>15198.25</v>
      </c>
      <c r="AG108" s="6">
        <f t="shared" si="20"/>
        <v>-4.7</v>
      </c>
      <c r="AH108" s="6">
        <f t="shared" si="20"/>
        <v>11784.47</v>
      </c>
      <c r="AI108" s="6">
        <f t="shared" si="20"/>
        <v>478202.45999999996</v>
      </c>
      <c r="AJ108" s="6">
        <f t="shared" si="20"/>
        <v>0</v>
      </c>
      <c r="AK108" s="6">
        <f>C108+D108+E108+F108+G108+H108+I108+J108+K108+L108+M108+N108+O108+P108+Q108+R108+S108+T108+U108+V108+W108+X108+Y108+Z108+AA108+AB108+AC108+AD108+AE108+AF108+AG108+AH108+AI108+AJ108</f>
        <v>1136839.2000000007</v>
      </c>
      <c r="AL108" s="1"/>
    </row>
  </sheetData>
  <sheetProtection sheet="1" objects="1" scenarios="1"/>
  <mergeCells count="36">
    <mergeCell ref="U77:Z77"/>
    <mergeCell ref="U78:Y78"/>
    <mergeCell ref="AA77:AF77"/>
    <mergeCell ref="AA78:AE78"/>
    <mergeCell ref="AG77:AL77"/>
    <mergeCell ref="AG78:AK78"/>
    <mergeCell ref="C77:H77"/>
    <mergeCell ref="C78:G78"/>
    <mergeCell ref="I77:N77"/>
    <mergeCell ref="I78:M78"/>
    <mergeCell ref="O77:T77"/>
    <mergeCell ref="O78:S78"/>
    <mergeCell ref="U40:Z40"/>
    <mergeCell ref="U41:Y41"/>
    <mergeCell ref="AA40:AF40"/>
    <mergeCell ref="AA41:AE41"/>
    <mergeCell ref="AG40:AL40"/>
    <mergeCell ref="AG41:AK41"/>
    <mergeCell ref="C40:H40"/>
    <mergeCell ref="C41:G41"/>
    <mergeCell ref="I40:N40"/>
    <mergeCell ref="I41:M41"/>
    <mergeCell ref="O40:T40"/>
    <mergeCell ref="O41:S41"/>
    <mergeCell ref="U1:Z1"/>
    <mergeCell ref="U2:Y2"/>
    <mergeCell ref="AA1:AF1"/>
    <mergeCell ref="AA2:AE2"/>
    <mergeCell ref="AG1:AL1"/>
    <mergeCell ref="AG2:AK2"/>
    <mergeCell ref="C1:H1"/>
    <mergeCell ref="C2:G2"/>
    <mergeCell ref="I1:N1"/>
    <mergeCell ref="I2:M2"/>
    <mergeCell ref="O1:T1"/>
    <mergeCell ref="O2:S2"/>
  </mergeCells>
  <printOptions/>
  <pageMargins left="0" right="0" top="1.25" bottom="0" header="0.2" footer="0.5"/>
  <pageSetup horizontalDpi="600" verticalDpi="600" orientation="landscape" r:id="rId1"/>
  <headerFooter>
    <oddHeader>&amp;CPIKE COUNTY BOARD OF EDUCATION
FUNDING AND EXPENDITURE REPORT FOR ACCOUNTABILITY
GOVERNMENTAL - SPECIAL FUND TYPE BY FUND SOURCE
FOR THE FISCAL YEAR ENDED SEPTEMBER 30, 2023</oddHeader>
  </headerFooter>
  <rowBreaks count="2" manualBreakCount="2">
    <brk id="39" max="255" man="1"/>
    <brk id="76" max="255" man="1"/>
  </rowBreaks>
  <colBreaks count="5" manualBreakCount="5">
    <brk id="8" max="65535" man="1"/>
    <brk id="14" max="65535" man="1"/>
    <brk id="20" max="65535" man="1"/>
    <brk id="2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Mosley</dc:creator>
  <cp:keywords/>
  <dc:description/>
  <cp:lastModifiedBy>Brandi Mosley</cp:lastModifiedBy>
  <dcterms:created xsi:type="dcterms:W3CDTF">2023-12-06T15:00:08Z</dcterms:created>
  <dcterms:modified xsi:type="dcterms:W3CDTF">2023-12-06T15:01:42Z</dcterms:modified>
  <cp:category/>
  <cp:version/>
  <cp:contentType/>
  <cp:contentStatus/>
</cp:coreProperties>
</file>