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9015" activeTab="0"/>
  </bookViews>
  <sheets>
    <sheet name="Sheet 1" sheetId="1" r:id="rId1"/>
  </sheets>
  <definedNames>
    <definedName name="_xlnm.Print_Area" localSheetId="0">'Sheet 1'!$A$1:$H$100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<sst xmlns="http://schemas.openxmlformats.org/spreadsheetml/2006/main" count="187" uniqueCount="78">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</sst>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75">
      <selection activeCell="H100" sqref="A1:H100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12906221.31</v>
      </c>
      <c r="D5" s="8">
        <v>888080.45</v>
      </c>
      <c r="E5" s="8">
        <v>11161062.74</v>
      </c>
      <c r="F5" s="8">
        <v>0</v>
      </c>
      <c r="G5" s="8">
        <f>C5-E5-F5</f>
        <v>1745158.5700000003</v>
      </c>
      <c r="H5" s="8">
        <f>(E5+F5)/C5*100</f>
        <v>86.47816019823078</v>
      </c>
      <c r="I5" s="1"/>
    </row>
    <row r="6" spans="1:9" ht="9.75" customHeight="1">
      <c r="A6" s="6" t="s">
        <v>14</v>
      </c>
      <c r="B6" s="7" t="s">
        <v>15</v>
      </c>
      <c r="C6" s="8">
        <v>5676380.11</v>
      </c>
      <c r="D6" s="8">
        <v>774294.75</v>
      </c>
      <c r="E6" s="8">
        <v>4067057.05</v>
      </c>
      <c r="F6" s="8">
        <v>0</v>
      </c>
      <c r="G6" s="8">
        <f>C6-E6-F6</f>
        <v>1609323.0600000005</v>
      </c>
      <c r="H6" s="8">
        <f>(E6+F6)/C6*100</f>
        <v>71.6487791724011</v>
      </c>
      <c r="I6" s="1"/>
    </row>
    <row r="7" spans="1:9" ht="9.75" customHeight="1">
      <c r="A7" s="6" t="s">
        <v>16</v>
      </c>
      <c r="B7" s="7" t="s">
        <v>17</v>
      </c>
      <c r="C7" s="8">
        <v>3369635</v>
      </c>
      <c r="D7" s="8">
        <v>283159.7</v>
      </c>
      <c r="E7" s="8">
        <v>3471233.61</v>
      </c>
      <c r="F7" s="8">
        <v>0</v>
      </c>
      <c r="G7" s="8">
        <f>C7-E7-F7</f>
        <v>-101598.60999999987</v>
      </c>
      <c r="H7" s="8">
        <f>(E7+F7)/C7*100</f>
        <v>103.01512211263237</v>
      </c>
      <c r="I7" s="1"/>
    </row>
    <row r="8" spans="1:9" ht="9.75" customHeight="1">
      <c r="A8" s="6" t="s">
        <v>18</v>
      </c>
      <c r="B8" s="7" t="s">
        <v>19</v>
      </c>
      <c r="C8" s="8">
        <v>689543</v>
      </c>
      <c r="D8" s="8">
        <v>193073.26</v>
      </c>
      <c r="E8" s="8">
        <v>841632.49</v>
      </c>
      <c r="F8" s="8">
        <v>0</v>
      </c>
      <c r="G8" s="8">
        <f>C8-E8-F8</f>
        <v>-152089.49</v>
      </c>
      <c r="H8" s="8">
        <f>(E8+F8)/C8*100</f>
        <v>122.05656355006143</v>
      </c>
      <c r="I8" s="1"/>
    </row>
    <row r="9" spans="1:9" ht="9.75" customHeight="1">
      <c r="A9" s="6" t="s">
        <v>20</v>
      </c>
      <c r="B9" s="7" t="s">
        <v>21</v>
      </c>
      <c r="C9" s="8">
        <v>92500</v>
      </c>
      <c r="D9" s="8">
        <v>11782.91</v>
      </c>
      <c r="E9" s="8">
        <v>104878.37</v>
      </c>
      <c r="F9" s="8">
        <v>0</v>
      </c>
      <c r="G9" s="8">
        <f>C9-E9-F9</f>
        <v>-12378.369999999995</v>
      </c>
      <c r="H9" s="8">
        <f>(E9+F9)/C9*100</f>
        <v>113.3820216216216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852683.5</v>
      </c>
      <c r="D12" s="8">
        <v>85106.25</v>
      </c>
      <c r="E12" s="8">
        <v>794607.82</v>
      </c>
      <c r="F12" s="8">
        <v>0</v>
      </c>
      <c r="G12" s="8">
        <f>C12-E12-F12</f>
        <v>58075.68000000005</v>
      </c>
      <c r="H12" s="8">
        <f>(E12+F12)/C12*100</f>
        <v>93.18906956684397</v>
      </c>
      <c r="I12" s="1"/>
    </row>
    <row r="13" spans="1:9" ht="9.75" customHeight="1">
      <c r="A13" s="6" t="s">
        <v>25</v>
      </c>
      <c r="B13" s="7" t="s">
        <v>26</v>
      </c>
      <c r="C13" s="8">
        <v>281775.24</v>
      </c>
      <c r="D13" s="8">
        <v>6237.62</v>
      </c>
      <c r="E13" s="8">
        <v>72349.34</v>
      </c>
      <c r="F13" s="8">
        <v>0</v>
      </c>
      <c r="G13" s="8">
        <f>C13-E13-F13</f>
        <v>209425.9</v>
      </c>
      <c r="H13" s="8">
        <f>(E13+F13)/C13*100</f>
        <v>25.676258850848637</v>
      </c>
      <c r="I13" s="1"/>
    </row>
    <row r="14" spans="1:9" ht="9.75" customHeight="1">
      <c r="A14" s="9" t="s">
        <v>27</v>
      </c>
      <c r="B14" s="9"/>
      <c r="C14" s="8">
        <f>+SUM(C5:C13)</f>
        <v>23868738.16</v>
      </c>
      <c r="D14" s="8">
        <f>+SUM(D5:D13)</f>
        <v>2241734.9400000004</v>
      </c>
      <c r="E14" s="8">
        <f>+SUM(E5:E13)</f>
        <v>20512821.419999998</v>
      </c>
      <c r="F14" s="8">
        <f>+SUM(F5:F13)</f>
        <v>0</v>
      </c>
      <c r="G14" s="8">
        <f>C14-E14-F14</f>
        <v>3355916.740000002</v>
      </c>
      <c r="H14" s="8">
        <f>(E14+F14)/C14*100</f>
        <v>85.94011666010918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6308889</v>
      </c>
      <c r="D17" s="8">
        <v>489969.32</v>
      </c>
      <c r="E17" s="8">
        <v>5683846.21</v>
      </c>
      <c r="F17" s="8">
        <v>0</v>
      </c>
      <c r="G17" s="8">
        <f aca="true" t="shared" si="0" ref="G17:G24">C17-E17-F17</f>
        <v>625042.79</v>
      </c>
      <c r="H17" s="8">
        <f aca="true" t="shared" si="1" ref="H17:H22">(E17+F17)/C17*100</f>
        <v>90.09266465141485</v>
      </c>
      <c r="I17" s="1"/>
    </row>
    <row r="18" spans="1:9" ht="9.75" customHeight="1">
      <c r="A18" s="6" t="s">
        <v>33</v>
      </c>
      <c r="B18" s="7" t="s">
        <v>34</v>
      </c>
      <c r="C18" s="8">
        <v>2165365.33</v>
      </c>
      <c r="D18" s="8">
        <v>177921.7</v>
      </c>
      <c r="E18" s="8">
        <v>1959868.32</v>
      </c>
      <c r="F18" s="8">
        <v>0</v>
      </c>
      <c r="G18" s="8">
        <f t="shared" si="0"/>
        <v>205497.01</v>
      </c>
      <c r="H18" s="8">
        <f t="shared" si="1"/>
        <v>90.50982265426777</v>
      </c>
      <c r="I18" s="1"/>
    </row>
    <row r="19" spans="1:9" ht="9.75" customHeight="1">
      <c r="A19" s="6" t="s">
        <v>35</v>
      </c>
      <c r="B19" s="7" t="s">
        <v>36</v>
      </c>
      <c r="C19" s="8">
        <v>281644</v>
      </c>
      <c r="D19" s="8">
        <v>56603.65</v>
      </c>
      <c r="E19" s="8">
        <v>186007.53</v>
      </c>
      <c r="F19" s="8">
        <v>5051.9</v>
      </c>
      <c r="G19" s="8">
        <f t="shared" si="0"/>
        <v>90584.57</v>
      </c>
      <c r="H19" s="8">
        <f t="shared" si="1"/>
        <v>67.83720938489725</v>
      </c>
      <c r="I19" s="1"/>
    </row>
    <row r="20" spans="1:9" ht="9.75" customHeight="1">
      <c r="A20" s="6" t="s">
        <v>37</v>
      </c>
      <c r="B20" s="7" t="s">
        <v>38</v>
      </c>
      <c r="C20" s="8">
        <v>673297.75</v>
      </c>
      <c r="D20" s="8">
        <v>51627.07</v>
      </c>
      <c r="E20" s="8">
        <v>479265.3</v>
      </c>
      <c r="F20" s="8">
        <v>92035.02</v>
      </c>
      <c r="G20" s="8">
        <f t="shared" si="0"/>
        <v>101997.43000000001</v>
      </c>
      <c r="H20" s="8">
        <f t="shared" si="1"/>
        <v>84.85106626303147</v>
      </c>
      <c r="I20" s="1"/>
    </row>
    <row r="21" spans="1:9" ht="9.75" customHeight="1">
      <c r="A21" s="6" t="s">
        <v>39</v>
      </c>
      <c r="B21" s="7" t="s">
        <v>40</v>
      </c>
      <c r="C21" s="8">
        <v>7000</v>
      </c>
      <c r="D21" s="8">
        <v>0</v>
      </c>
      <c r="E21" s="8">
        <v>7219</v>
      </c>
      <c r="F21" s="8">
        <v>0</v>
      </c>
      <c r="G21" s="8">
        <f t="shared" si="0"/>
        <v>-219</v>
      </c>
      <c r="H21" s="8">
        <f t="shared" si="1"/>
        <v>103.12857142857143</v>
      </c>
      <c r="I21" s="1"/>
    </row>
    <row r="22" spans="1:9" ht="9.75" customHeight="1">
      <c r="A22" s="6" t="s">
        <v>41</v>
      </c>
      <c r="B22" s="7" t="s">
        <v>42</v>
      </c>
      <c r="C22" s="8">
        <v>65593</v>
      </c>
      <c r="D22" s="8">
        <v>30914</v>
      </c>
      <c r="E22" s="8">
        <v>51900.39</v>
      </c>
      <c r="F22" s="8">
        <v>3908.47</v>
      </c>
      <c r="G22" s="8">
        <f t="shared" si="0"/>
        <v>9784.140000000001</v>
      </c>
      <c r="H22" s="8">
        <f t="shared" si="1"/>
        <v>85.0835607458113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9501789.08</v>
      </c>
      <c r="D24" s="8">
        <f>+SUM(D17:D23)</f>
        <v>807035.74</v>
      </c>
      <c r="E24" s="8">
        <f>+SUM(E17:E23)</f>
        <v>8368106.75</v>
      </c>
      <c r="F24" s="8">
        <f>+SUM(F17:F23)</f>
        <v>100995.39</v>
      </c>
      <c r="G24" s="8">
        <f t="shared" si="0"/>
        <v>1032686.9400000001</v>
      </c>
      <c r="H24" s="8">
        <f>(E24+F24)/C24*100</f>
        <v>89.13165792983484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1458018</v>
      </c>
      <c r="D26" s="8">
        <v>125945.97</v>
      </c>
      <c r="E26" s="8">
        <v>1342330.22</v>
      </c>
      <c r="F26" s="8">
        <v>0</v>
      </c>
      <c r="G26" s="8">
        <f aca="true" t="shared" si="2" ref="G26:G33">C26-E26-F26</f>
        <v>115687.78000000003</v>
      </c>
      <c r="H26" s="8">
        <f aca="true" t="shared" si="3" ref="H26:H31">(E26+F26)/C26*100</f>
        <v>92.0654079716437</v>
      </c>
      <c r="I26" s="1"/>
    </row>
    <row r="27" spans="1:9" ht="9.75" customHeight="1">
      <c r="A27" s="6" t="s">
        <v>49</v>
      </c>
      <c r="B27" s="7" t="s">
        <v>34</v>
      </c>
      <c r="C27" s="8">
        <v>558845.56</v>
      </c>
      <c r="D27" s="8">
        <v>62365.71</v>
      </c>
      <c r="E27" s="8">
        <v>529683.49</v>
      </c>
      <c r="F27" s="8">
        <v>0</v>
      </c>
      <c r="G27" s="8">
        <f t="shared" si="2"/>
        <v>29162.070000000065</v>
      </c>
      <c r="H27" s="8">
        <f t="shared" si="3"/>
        <v>94.78173003647017</v>
      </c>
      <c r="I27" s="1"/>
    </row>
    <row r="28" spans="1:9" ht="9.75" customHeight="1">
      <c r="A28" s="6" t="s">
        <v>50</v>
      </c>
      <c r="B28" s="7" t="s">
        <v>36</v>
      </c>
      <c r="C28" s="8">
        <v>300757.63</v>
      </c>
      <c r="D28" s="8">
        <v>51419.83</v>
      </c>
      <c r="E28" s="8">
        <v>265798.25</v>
      </c>
      <c r="F28" s="8">
        <v>16757.65</v>
      </c>
      <c r="G28" s="8">
        <f t="shared" si="2"/>
        <v>18201.730000000003</v>
      </c>
      <c r="H28" s="8">
        <f t="shared" si="3"/>
        <v>93.9480404869529</v>
      </c>
      <c r="I28" s="1"/>
    </row>
    <row r="29" spans="1:9" ht="9.75" customHeight="1">
      <c r="A29" s="6" t="s">
        <v>51</v>
      </c>
      <c r="B29" s="7" t="s">
        <v>38</v>
      </c>
      <c r="C29" s="8">
        <v>219309.45</v>
      </c>
      <c r="D29" s="8">
        <v>60701.63</v>
      </c>
      <c r="E29" s="8">
        <v>296004.81</v>
      </c>
      <c r="F29" s="8">
        <v>66559.59</v>
      </c>
      <c r="G29" s="8">
        <f t="shared" si="2"/>
        <v>-143254.94999999998</v>
      </c>
      <c r="H29" s="8">
        <f t="shared" si="3"/>
        <v>165.3209198235644</v>
      </c>
      <c r="I29" s="1"/>
    </row>
    <row r="30" spans="1:9" ht="9.75" customHeight="1">
      <c r="A30" s="6" t="s">
        <v>52</v>
      </c>
      <c r="B30" s="7" t="s">
        <v>40</v>
      </c>
      <c r="C30" s="8">
        <v>35180</v>
      </c>
      <c r="D30" s="8">
        <v>35180</v>
      </c>
      <c r="E30" s="8">
        <v>35180</v>
      </c>
      <c r="F30" s="8">
        <v>7527.52</v>
      </c>
      <c r="G30" s="8">
        <f t="shared" si="2"/>
        <v>-7527.52</v>
      </c>
      <c r="H30" s="8">
        <f t="shared" si="3"/>
        <v>121.39715747583854</v>
      </c>
      <c r="I30" s="1"/>
    </row>
    <row r="31" spans="1:9" ht="9.75" customHeight="1">
      <c r="A31" s="6" t="s">
        <v>53</v>
      </c>
      <c r="B31" s="7" t="s">
        <v>42</v>
      </c>
      <c r="C31" s="8">
        <v>79330</v>
      </c>
      <c r="D31" s="8">
        <v>16093.43</v>
      </c>
      <c r="E31" s="8">
        <v>92507</v>
      </c>
      <c r="F31" s="8">
        <v>1881</v>
      </c>
      <c r="G31" s="8">
        <f t="shared" si="2"/>
        <v>-15058</v>
      </c>
      <c r="H31" s="8">
        <f t="shared" si="3"/>
        <v>118.98146980965588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2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2651440.64</v>
      </c>
      <c r="D33" s="8">
        <f>+SUM(D26:D32)</f>
        <v>351706.57</v>
      </c>
      <c r="E33" s="8">
        <f>+SUM(E26:E32)</f>
        <v>2561503.77</v>
      </c>
      <c r="F33" s="8">
        <f>+SUM(F26:F32)</f>
        <v>92725.76</v>
      </c>
      <c r="G33" s="8">
        <f t="shared" si="2"/>
        <v>-2788.889999999883</v>
      </c>
      <c r="H33" s="8">
        <f>(E33+F33)/C33*100</f>
        <v>100.10518395011097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427283</v>
      </c>
      <c r="D35" s="8">
        <v>37819.11</v>
      </c>
      <c r="E35" s="8">
        <v>372751.45</v>
      </c>
      <c r="F35" s="8">
        <v>0</v>
      </c>
      <c r="G35" s="8">
        <f aca="true" t="shared" si="4" ref="G35:G42">C35-E35-F35</f>
        <v>54531.54999999999</v>
      </c>
      <c r="H35" s="8">
        <f aca="true" t="shared" si="5" ref="H35:H40">(E35+F35)/C35*100</f>
        <v>87.23760364910376</v>
      </c>
      <c r="I35" s="1"/>
    </row>
    <row r="36" spans="1:9" ht="9.75" customHeight="1">
      <c r="A36" s="6" t="s">
        <v>33</v>
      </c>
      <c r="B36" s="7" t="s">
        <v>34</v>
      </c>
      <c r="C36" s="8">
        <v>196076.8</v>
      </c>
      <c r="D36" s="8">
        <v>15070.12</v>
      </c>
      <c r="E36" s="8">
        <v>161632.02</v>
      </c>
      <c r="F36" s="8">
        <v>0</v>
      </c>
      <c r="G36" s="8">
        <f t="shared" si="4"/>
        <v>34444.78</v>
      </c>
      <c r="H36" s="8">
        <f t="shared" si="5"/>
        <v>82.43301604269348</v>
      </c>
      <c r="I36" s="1"/>
    </row>
    <row r="37" spans="1:9" ht="9.75" customHeight="1">
      <c r="A37" s="6" t="s">
        <v>35</v>
      </c>
      <c r="B37" s="7" t="s">
        <v>36</v>
      </c>
      <c r="C37" s="8">
        <v>629263</v>
      </c>
      <c r="D37" s="8">
        <v>44403.4</v>
      </c>
      <c r="E37" s="8">
        <v>541047.55</v>
      </c>
      <c r="F37" s="8">
        <v>18099.48</v>
      </c>
      <c r="G37" s="8">
        <f t="shared" si="4"/>
        <v>70115.96999999996</v>
      </c>
      <c r="H37" s="8">
        <f t="shared" si="5"/>
        <v>88.85744593278169</v>
      </c>
      <c r="I37" s="1"/>
    </row>
    <row r="38" spans="1:9" ht="9.75" customHeight="1">
      <c r="A38" s="6" t="s">
        <v>37</v>
      </c>
      <c r="B38" s="7" t="s">
        <v>38</v>
      </c>
      <c r="C38" s="8">
        <v>155500</v>
      </c>
      <c r="D38" s="8">
        <v>20143.11</v>
      </c>
      <c r="E38" s="8">
        <v>122781.24</v>
      </c>
      <c r="F38" s="8">
        <v>24661.49</v>
      </c>
      <c r="G38" s="8">
        <f t="shared" si="4"/>
        <v>8057.269999999993</v>
      </c>
      <c r="H38" s="8">
        <f t="shared" si="5"/>
        <v>94.81847588424438</v>
      </c>
      <c r="I38" s="1"/>
    </row>
    <row r="39" spans="1:9" ht="9.75" customHeight="1">
      <c r="A39" s="6" t="s">
        <v>39</v>
      </c>
      <c r="B39" s="7" t="s">
        <v>40</v>
      </c>
      <c r="C39" s="8">
        <v>24300</v>
      </c>
      <c r="D39" s="8">
        <v>24875</v>
      </c>
      <c r="E39" s="8">
        <v>31115</v>
      </c>
      <c r="F39" s="8">
        <v>60458.22</v>
      </c>
      <c r="G39" s="8">
        <f t="shared" si="4"/>
        <v>-67273.22</v>
      </c>
      <c r="H39" s="8">
        <f t="shared" si="5"/>
        <v>376.8445267489712</v>
      </c>
      <c r="I39" s="1"/>
    </row>
    <row r="40" spans="1:9" ht="9.75" customHeight="1">
      <c r="A40" s="6" t="s">
        <v>41</v>
      </c>
      <c r="B40" s="7" t="s">
        <v>42</v>
      </c>
      <c r="C40" s="8">
        <v>332085</v>
      </c>
      <c r="D40" s="8">
        <v>51427.42</v>
      </c>
      <c r="E40" s="8">
        <v>153798.42</v>
      </c>
      <c r="F40" s="8">
        <v>52490</v>
      </c>
      <c r="G40" s="8">
        <f t="shared" si="4"/>
        <v>125796.57999999999</v>
      </c>
      <c r="H40" s="8">
        <f t="shared" si="5"/>
        <v>62.11916226267372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4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1764507.8</v>
      </c>
      <c r="D42" s="8">
        <f>+SUM(D35:D41)</f>
        <v>193738.15999999997</v>
      </c>
      <c r="E42" s="8">
        <f>+SUM(E35:E41)</f>
        <v>1383125.68</v>
      </c>
      <c r="F42" s="8">
        <f>+SUM(F35:F41)</f>
        <v>155709.19</v>
      </c>
      <c r="G42" s="8">
        <f t="shared" si="4"/>
        <v>225672.9300000001</v>
      </c>
      <c r="H42" s="8">
        <f>(E42+F42)/C42*100</f>
        <v>87.21043171359175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656302</v>
      </c>
      <c r="D44" s="8">
        <v>52356.08</v>
      </c>
      <c r="E44" s="8">
        <v>606266.45</v>
      </c>
      <c r="F44" s="8">
        <v>0</v>
      </c>
      <c r="G44" s="8">
        <f aca="true" t="shared" si="6" ref="G44:G51">C44-E44-F44</f>
        <v>50035.55000000005</v>
      </c>
      <c r="H44" s="8">
        <f aca="true" t="shared" si="7" ref="H44:H51">(E44+F44)/C44*100</f>
        <v>92.37613933829243</v>
      </c>
      <c r="I44" s="1"/>
    </row>
    <row r="45" spans="1:9" ht="9.75" customHeight="1">
      <c r="A45" s="6" t="s">
        <v>33</v>
      </c>
      <c r="B45" s="7" t="s">
        <v>34</v>
      </c>
      <c r="C45" s="8">
        <v>366362</v>
      </c>
      <c r="D45" s="8">
        <v>30961.23</v>
      </c>
      <c r="E45" s="8">
        <v>337850.77</v>
      </c>
      <c r="F45" s="8">
        <v>0</v>
      </c>
      <c r="G45" s="8">
        <f t="shared" si="6"/>
        <v>28511.22999999998</v>
      </c>
      <c r="H45" s="8">
        <f t="shared" si="7"/>
        <v>92.21774365245304</v>
      </c>
      <c r="I45" s="1"/>
    </row>
    <row r="46" spans="1:9" ht="9.75" customHeight="1">
      <c r="A46" s="6" t="s">
        <v>35</v>
      </c>
      <c r="B46" s="7" t="s">
        <v>36</v>
      </c>
      <c r="C46" s="8">
        <v>101240</v>
      </c>
      <c r="D46" s="8">
        <v>10282.02</v>
      </c>
      <c r="E46" s="8">
        <v>85668.06</v>
      </c>
      <c r="F46" s="8">
        <v>1200</v>
      </c>
      <c r="G46" s="8">
        <f t="shared" si="6"/>
        <v>14371.940000000002</v>
      </c>
      <c r="H46" s="8">
        <f t="shared" si="7"/>
        <v>85.80408929276966</v>
      </c>
      <c r="I46" s="1"/>
    </row>
    <row r="47" spans="1:9" ht="9.75" customHeight="1">
      <c r="A47" s="6" t="s">
        <v>37</v>
      </c>
      <c r="B47" s="7" t="s">
        <v>38</v>
      </c>
      <c r="C47" s="8">
        <v>722443</v>
      </c>
      <c r="D47" s="8">
        <v>124988.32</v>
      </c>
      <c r="E47" s="8">
        <v>727106.61</v>
      </c>
      <c r="F47" s="8">
        <v>785.01</v>
      </c>
      <c r="G47" s="8">
        <f t="shared" si="6"/>
        <v>-5448.619999999986</v>
      </c>
      <c r="H47" s="8">
        <f t="shared" si="7"/>
        <v>100.75419375646244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11986</v>
      </c>
      <c r="G48" s="8">
        <f t="shared" si="6"/>
        <v>18014</v>
      </c>
      <c r="H48" s="8">
        <f t="shared" si="7"/>
        <v>39.95333333333333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100</v>
      </c>
      <c r="F49" s="8">
        <v>0</v>
      </c>
      <c r="G49" s="8">
        <f t="shared" si="6"/>
        <v>700</v>
      </c>
      <c r="H49" s="8">
        <f t="shared" si="7"/>
        <v>12.5</v>
      </c>
      <c r="I49" s="1"/>
    </row>
    <row r="50" spans="1:9" ht="9.75" customHeight="1">
      <c r="A50" s="6" t="s">
        <v>43</v>
      </c>
      <c r="B50" s="7" t="s">
        <v>44</v>
      </c>
      <c r="C50" s="8">
        <v>76211</v>
      </c>
      <c r="D50" s="8">
        <v>6237.62</v>
      </c>
      <c r="E50" s="8">
        <v>65828.99</v>
      </c>
      <c r="F50" s="8">
        <v>0</v>
      </c>
      <c r="G50" s="8">
        <f t="shared" si="6"/>
        <v>10382.009999999995</v>
      </c>
      <c r="H50" s="8">
        <f t="shared" si="7"/>
        <v>86.37728149479734</v>
      </c>
      <c r="I50" s="1"/>
    </row>
    <row r="51" spans="1:9" ht="9.75" customHeight="1">
      <c r="A51" s="9" t="s">
        <v>45</v>
      </c>
      <c r="B51" s="9"/>
      <c r="C51" s="8">
        <f>+SUM(C44:C50)</f>
        <v>1953358</v>
      </c>
      <c r="D51" s="8">
        <f>+SUM(D44:D50)</f>
        <v>224825.27000000002</v>
      </c>
      <c r="E51" s="8">
        <f>+SUM(E44:E50)</f>
        <v>1822820.8800000001</v>
      </c>
      <c r="F51" s="8">
        <f>+SUM(F44:F50)</f>
        <v>13971.01</v>
      </c>
      <c r="G51" s="8">
        <f t="shared" si="6"/>
        <v>116566.10999999988</v>
      </c>
      <c r="H51" s="8">
        <f t="shared" si="7"/>
        <v>94.03252706365141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629109</v>
      </c>
      <c r="D57" s="8">
        <v>53576.92</v>
      </c>
      <c r="E57" s="8">
        <v>579709.31</v>
      </c>
      <c r="F57" s="8">
        <v>0</v>
      </c>
      <c r="G57" s="8">
        <f aca="true" t="shared" si="8" ref="G57:G64">C57-E57-F57</f>
        <v>49399.689999999944</v>
      </c>
      <c r="H57" s="8">
        <f aca="true" t="shared" si="9" ref="H57:H64">(E57+F57)/C57*100</f>
        <v>92.1476739324982</v>
      </c>
      <c r="I57" s="1"/>
    </row>
    <row r="58" spans="1:9" ht="9.75" customHeight="1">
      <c r="A58" s="6" t="s">
        <v>33</v>
      </c>
      <c r="B58" s="7" t="s">
        <v>34</v>
      </c>
      <c r="C58" s="8">
        <v>187790</v>
      </c>
      <c r="D58" s="8">
        <v>15980.14</v>
      </c>
      <c r="E58" s="8">
        <v>173346.81</v>
      </c>
      <c r="F58" s="8">
        <v>0</v>
      </c>
      <c r="G58" s="8">
        <f t="shared" si="8"/>
        <v>14443.190000000002</v>
      </c>
      <c r="H58" s="8">
        <f t="shared" si="9"/>
        <v>92.30886096171254</v>
      </c>
      <c r="I58" s="1"/>
    </row>
    <row r="59" spans="1:9" ht="9.75" customHeight="1">
      <c r="A59" s="6" t="s">
        <v>35</v>
      </c>
      <c r="B59" s="7" t="s">
        <v>36</v>
      </c>
      <c r="C59" s="8">
        <v>122589.75</v>
      </c>
      <c r="D59" s="8">
        <v>3446.26</v>
      </c>
      <c r="E59" s="8">
        <v>110826.68</v>
      </c>
      <c r="F59" s="8">
        <v>1670.16</v>
      </c>
      <c r="G59" s="8">
        <f t="shared" si="8"/>
        <v>10092.910000000007</v>
      </c>
      <c r="H59" s="8">
        <f t="shared" si="9"/>
        <v>91.76692178587524</v>
      </c>
      <c r="I59" s="1"/>
    </row>
    <row r="60" spans="1:9" ht="9.75" customHeight="1">
      <c r="A60" s="6" t="s">
        <v>37</v>
      </c>
      <c r="B60" s="7" t="s">
        <v>38</v>
      </c>
      <c r="C60" s="8">
        <v>45350</v>
      </c>
      <c r="D60" s="8">
        <v>7285.51</v>
      </c>
      <c r="E60" s="8">
        <v>50270.93</v>
      </c>
      <c r="F60" s="8">
        <v>667.79</v>
      </c>
      <c r="G60" s="8">
        <f t="shared" si="8"/>
        <v>-5588.72</v>
      </c>
      <c r="H60" s="8">
        <f t="shared" si="9"/>
        <v>112.32352811466373</v>
      </c>
      <c r="I60" s="1"/>
    </row>
    <row r="61" spans="1:9" ht="9.75" customHeight="1">
      <c r="A61" s="6" t="s">
        <v>39</v>
      </c>
      <c r="B61" s="7" t="s">
        <v>40</v>
      </c>
      <c r="C61" s="8">
        <v>25000</v>
      </c>
      <c r="D61" s="8">
        <v>0</v>
      </c>
      <c r="E61" s="8">
        <v>31978.64</v>
      </c>
      <c r="F61" s="8">
        <v>0</v>
      </c>
      <c r="G61" s="8">
        <f t="shared" si="8"/>
        <v>-6978.639999999999</v>
      </c>
      <c r="H61" s="8">
        <f t="shared" si="9"/>
        <v>127.91456</v>
      </c>
      <c r="I61" s="1"/>
    </row>
    <row r="62" spans="1:9" ht="9.75" customHeight="1">
      <c r="A62" s="6" t="s">
        <v>41</v>
      </c>
      <c r="B62" s="7" t="s">
        <v>42</v>
      </c>
      <c r="C62" s="8">
        <v>37289.29</v>
      </c>
      <c r="D62" s="8">
        <v>12496.6</v>
      </c>
      <c r="E62" s="8">
        <v>24883.26</v>
      </c>
      <c r="F62" s="8">
        <v>977</v>
      </c>
      <c r="G62" s="8">
        <f t="shared" si="8"/>
        <v>11429.030000000002</v>
      </c>
      <c r="H62" s="8">
        <f t="shared" si="9"/>
        <v>69.35036843018464</v>
      </c>
      <c r="I62" s="1"/>
    </row>
    <row r="63" spans="1:9" ht="9.75" customHeight="1">
      <c r="A63" s="6" t="s">
        <v>43</v>
      </c>
      <c r="B63" s="7" t="s">
        <v>44</v>
      </c>
      <c r="C63" s="8">
        <v>194335</v>
      </c>
      <c r="D63" s="8">
        <v>100</v>
      </c>
      <c r="E63" s="8">
        <v>435.61</v>
      </c>
      <c r="F63" s="8">
        <v>0</v>
      </c>
      <c r="G63" s="8">
        <f t="shared" si="8"/>
        <v>193899.39</v>
      </c>
      <c r="H63" s="8">
        <f t="shared" si="9"/>
        <v>0.22415416677386987</v>
      </c>
      <c r="I63" s="1"/>
    </row>
    <row r="64" spans="1:9" ht="9.75" customHeight="1">
      <c r="A64" s="9" t="s">
        <v>45</v>
      </c>
      <c r="B64" s="9"/>
      <c r="C64" s="8">
        <f>+SUM(C57:C63)</f>
        <v>1241463.04</v>
      </c>
      <c r="D64" s="8">
        <f>+SUM(D57:D63)</f>
        <v>92885.43</v>
      </c>
      <c r="E64" s="8">
        <f>+SUM(E57:E63)</f>
        <v>971451.2400000001</v>
      </c>
      <c r="F64" s="8">
        <f>+SUM(F57:F63)</f>
        <v>3314.95</v>
      </c>
      <c r="G64" s="8">
        <f t="shared" si="8"/>
        <v>266696.8499999999</v>
      </c>
      <c r="H64" s="8">
        <f t="shared" si="9"/>
        <v>78.51753605165725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10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10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240000</v>
      </c>
      <c r="D68" s="8">
        <v>0</v>
      </c>
      <c r="E68" s="8">
        <v>126483.08</v>
      </c>
      <c r="F68" s="8">
        <v>10412.03</v>
      </c>
      <c r="G68" s="8">
        <f t="shared" si="10"/>
        <v>103104.89</v>
      </c>
      <c r="H68" s="8">
        <f>(E68+F68)/C68*100</f>
        <v>57.03962916666667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10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3716204.1</v>
      </c>
      <c r="D70" s="8">
        <v>78890.32</v>
      </c>
      <c r="E70" s="8">
        <v>1502259.41</v>
      </c>
      <c r="F70" s="8">
        <v>96292.2</v>
      </c>
      <c r="G70" s="8">
        <f t="shared" si="10"/>
        <v>2117652.49</v>
      </c>
      <c r="H70" s="8">
        <f>(E70+F70)/C70*100</f>
        <v>43.01571084322306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10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10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3956204.1</v>
      </c>
      <c r="D73" s="8">
        <f>+SUM(D66:D72)</f>
        <v>78890.32</v>
      </c>
      <c r="E73" s="8">
        <f>+SUM(E66:E72)</f>
        <v>1628742.49</v>
      </c>
      <c r="F73" s="8">
        <f>+SUM(F66:F72)</f>
        <v>106704.23</v>
      </c>
      <c r="G73" s="8">
        <f t="shared" si="10"/>
        <v>2220757.3800000004</v>
      </c>
      <c r="H73" s="8">
        <f>(E73+F73)/C73*100</f>
        <v>43.86646078244548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817860.85</v>
      </c>
      <c r="D75" s="8">
        <v>0</v>
      </c>
      <c r="E75" s="8">
        <v>683985.06</v>
      </c>
      <c r="F75" s="8">
        <v>0</v>
      </c>
      <c r="G75" s="8">
        <f>C75-E75-F75</f>
        <v>133875.78999999992</v>
      </c>
      <c r="H75" s="8">
        <f>(E75+F75)/C75*100</f>
        <v>83.63098196961012</v>
      </c>
      <c r="I75" s="1"/>
    </row>
    <row r="76" spans="1:9" ht="9.75" customHeight="1">
      <c r="A76" s="9" t="s">
        <v>45</v>
      </c>
      <c r="B76" s="9"/>
      <c r="C76" s="8">
        <f>+SUM(C74:C75)</f>
        <v>817860.85</v>
      </c>
      <c r="D76" s="8">
        <f>+SUM(D74:D75)</f>
        <v>0</v>
      </c>
      <c r="E76" s="8">
        <f>+SUM(E74:E75)</f>
        <v>683985.06</v>
      </c>
      <c r="F76" s="8">
        <f>+SUM(F74:F75)</f>
        <v>0</v>
      </c>
      <c r="G76" s="8">
        <f>C76-E76-F76</f>
        <v>133875.78999999992</v>
      </c>
      <c r="H76" s="8">
        <f>(E76+F76)/C76*100</f>
        <v>83.63098196961012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476553</v>
      </c>
      <c r="D78" s="8">
        <v>30806</v>
      </c>
      <c r="E78" s="8">
        <v>408502.75</v>
      </c>
      <c r="F78" s="8">
        <v>0</v>
      </c>
      <c r="G78" s="8">
        <f aca="true" t="shared" si="11" ref="G78:G85">C78-E78-F78</f>
        <v>68050.25</v>
      </c>
      <c r="H78" s="8">
        <f>(E78+F78)/C78*100</f>
        <v>85.7203186214335</v>
      </c>
      <c r="I78" s="1"/>
    </row>
    <row r="79" spans="1:9" ht="9.75" customHeight="1">
      <c r="A79" s="6" t="s">
        <v>33</v>
      </c>
      <c r="B79" s="7" t="s">
        <v>34</v>
      </c>
      <c r="C79" s="8">
        <v>159449.39</v>
      </c>
      <c r="D79" s="8">
        <v>12343.5</v>
      </c>
      <c r="E79" s="8">
        <v>141553.25</v>
      </c>
      <c r="F79" s="8">
        <v>0</v>
      </c>
      <c r="G79" s="8">
        <f t="shared" si="11"/>
        <v>17896.140000000014</v>
      </c>
      <c r="H79" s="8">
        <f>(E79+F79)/C79*100</f>
        <v>88.77628820028724</v>
      </c>
      <c r="I79" s="1"/>
    </row>
    <row r="80" spans="1:9" ht="9.75" customHeight="1">
      <c r="A80" s="6" t="s">
        <v>35</v>
      </c>
      <c r="B80" s="7" t="s">
        <v>36</v>
      </c>
      <c r="C80" s="8">
        <v>5475</v>
      </c>
      <c r="D80" s="8">
        <v>0</v>
      </c>
      <c r="E80" s="8">
        <v>2235.06</v>
      </c>
      <c r="F80" s="8">
        <v>0</v>
      </c>
      <c r="G80" s="8">
        <f t="shared" si="11"/>
        <v>3239.94</v>
      </c>
      <c r="H80" s="8">
        <f>(E80+F80)/C80*100</f>
        <v>40.823013698630135</v>
      </c>
      <c r="I80" s="1"/>
    </row>
    <row r="81" spans="1:9" ht="9.75" customHeight="1">
      <c r="A81" s="6" t="s">
        <v>37</v>
      </c>
      <c r="B81" s="7" t="s">
        <v>38</v>
      </c>
      <c r="C81" s="8">
        <v>259337</v>
      </c>
      <c r="D81" s="8">
        <v>37636.53</v>
      </c>
      <c r="E81" s="8">
        <v>265391.08</v>
      </c>
      <c r="F81" s="8">
        <v>16123.58</v>
      </c>
      <c r="G81" s="8">
        <f t="shared" si="11"/>
        <v>-22177.660000000018</v>
      </c>
      <c r="H81" s="8">
        <f>(E81+F81)/C81*100</f>
        <v>108.55167600458093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31060</v>
      </c>
      <c r="D83" s="8">
        <v>370.58</v>
      </c>
      <c r="E83" s="8">
        <v>9627.4</v>
      </c>
      <c r="F83" s="8">
        <v>0</v>
      </c>
      <c r="G83" s="8">
        <f t="shared" si="11"/>
        <v>21432.6</v>
      </c>
      <c r="H83" s="8">
        <f>(E83+F83)/C83*100</f>
        <v>30.996136509980683</v>
      </c>
      <c r="I83" s="1"/>
    </row>
    <row r="84" spans="1:9" ht="9.75" customHeight="1">
      <c r="A84" s="6" t="s">
        <v>43</v>
      </c>
      <c r="B84" s="7" t="s">
        <v>44</v>
      </c>
      <c r="C84" s="8">
        <v>290</v>
      </c>
      <c r="D84" s="8">
        <v>219.28</v>
      </c>
      <c r="E84" s="8">
        <v>3839.79</v>
      </c>
      <c r="F84" s="8">
        <v>0</v>
      </c>
      <c r="G84" s="8">
        <f t="shared" si="11"/>
        <v>-3549.79</v>
      </c>
      <c r="H84" s="8">
        <f>(E84+F84)/C84*100</f>
        <v>1324.0655172413794</v>
      </c>
      <c r="I84" s="1"/>
    </row>
    <row r="85" spans="1:9" ht="9.75" customHeight="1">
      <c r="A85" s="9" t="s">
        <v>45</v>
      </c>
      <c r="B85" s="9"/>
      <c r="C85" s="8">
        <f>+SUM(C78:C84)</f>
        <v>932164.39</v>
      </c>
      <c r="D85" s="8">
        <f>+SUM(D78:D84)</f>
        <v>81375.89</v>
      </c>
      <c r="E85" s="8">
        <f>+SUM(E78:E84)</f>
        <v>831149.3300000002</v>
      </c>
      <c r="F85" s="8">
        <f>+SUM(F78:F84)</f>
        <v>16123.58</v>
      </c>
      <c r="G85" s="8">
        <f t="shared" si="11"/>
        <v>84891.47999999982</v>
      </c>
      <c r="H85" s="8">
        <f>(E85+F85)/C85*100</f>
        <v>90.89307841935478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22818787.900000006</v>
      </c>
      <c r="D87" s="8">
        <f>+D24+D33+D42+D51+D64+D73+D76+D85</f>
        <v>1830457.38</v>
      </c>
      <c r="E87" s="8">
        <f>+E24+E33+E42+E51+E64+E73+E76+E85</f>
        <v>18250885.200000003</v>
      </c>
      <c r="F87" s="8">
        <f>+F24+F33+F42+F51+F64+F73+F76+F85</f>
        <v>489544.11</v>
      </c>
      <c r="G87" s="8">
        <f>C87-E87-F87</f>
        <v>4078358.590000003</v>
      </c>
      <c r="H87" s="8">
        <f>(E87+F87)/C87*100</f>
        <v>82.12719006867142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852683.5</v>
      </c>
      <c r="D90" s="8">
        <v>76418.48</v>
      </c>
      <c r="E90" s="8">
        <v>794607.82</v>
      </c>
      <c r="F90" s="8">
        <v>0</v>
      </c>
      <c r="G90" s="8">
        <f>C90-E90-F90</f>
        <v>58075.68000000005</v>
      </c>
      <c r="H90" s="8">
        <f>(E90+F90)/C90*100</f>
        <v>93.18906956684397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23671471.400000006</v>
      </c>
      <c r="D93" s="8">
        <f>+D87+D90+D91</f>
        <v>1906875.8599999999</v>
      </c>
      <c r="E93" s="8">
        <f>+E87+E90+E91</f>
        <v>19045493.020000003</v>
      </c>
      <c r="F93" s="8">
        <f>+F87+F90+F91</f>
        <v>489544.11</v>
      </c>
      <c r="G93" s="8">
        <f>C93-E93-F93</f>
        <v>4136434.270000003</v>
      </c>
      <c r="H93" s="8">
        <f>(E93+F93)/C93*100</f>
        <v>82.52565630542087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197266.7599999942</v>
      </c>
      <c r="D96" s="8">
        <f>+D14-D93</f>
        <v>334859.08000000054</v>
      </c>
      <c r="E96" s="8">
        <f>+E14-E93</f>
        <v>1467328.3999999948</v>
      </c>
      <c r="F96" s="8">
        <f>+F14-F93</f>
        <v>-489544.11</v>
      </c>
      <c r="G96" s="8">
        <f>C96-E96-F96</f>
        <v>-780517.5300000006</v>
      </c>
      <c r="H96" s="8">
        <f>(E96+F96)/C96*100</f>
        <v>495.66601590659445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5920194.2</v>
      </c>
      <c r="D98" s="11">
        <v>0</v>
      </c>
      <c r="E98" s="8">
        <v>5920194.2</v>
      </c>
      <c r="F98" s="11">
        <v>0</v>
      </c>
      <c r="G98" s="11">
        <f>C98-E98-F98</f>
        <v>0</v>
      </c>
      <c r="H98" s="11">
        <f>(E98+F98)/C98*100</f>
        <v>100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6117460.959999994</v>
      </c>
      <c r="D100" s="11">
        <f>+D98+D96</f>
        <v>334859.08000000054</v>
      </c>
      <c r="E100" s="8">
        <f>+E98+E96</f>
        <v>7387522.599999995</v>
      </c>
      <c r="F100" s="11">
        <f>+F98+F96</f>
        <v>-489544.11</v>
      </c>
      <c r="G100" s="11">
        <f>C100-E100-F100</f>
        <v>-780517.5300000006</v>
      </c>
      <c r="H100" s="11">
        <f>(E100+F100)/C100*100</f>
        <v>112.75884774914854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AUGUST, 2023&amp;RPage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2023-09-21T16:48:15Z</cp:lastPrinted>
  <dcterms:created xsi:type="dcterms:W3CDTF">2023-09-21T16:45:17Z</dcterms:created>
  <dcterms:modified xsi:type="dcterms:W3CDTF">2023-09-21T16:48:41Z</dcterms:modified>
  <cp:category/>
  <cp:version/>
  <cp:contentType/>
  <cp:contentStatus/>
</cp:coreProperties>
</file>