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kerr\Desktop\"/>
    </mc:Choice>
  </mc:AlternateContent>
  <bookViews>
    <workbookView xWindow="-105" yWindow="-105" windowWidth="19425" windowHeight="10305"/>
  </bookViews>
  <sheets>
    <sheet name="Strong Readers Website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<sst xmlns="http://schemas.openxmlformats.org/spreadsheetml/2006/main" count="62" uniqueCount="34">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</sst>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9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</cellXfs>
  <cellStyles count="3">
    <cellStyle name="Normal" xfId="0" builtinId="0"/>
    <cellStyle name="Percent" xfId="2" builtinId="5"/>
    <cellStyle name="Title" xfId="1" builtinId="15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/>
        <i val="0"/>
      </font>
    </dxf>
  </dxfs>
  <tableStyles count="1" defaultTableStyle="Accessible Table" defaultPivotStyle="PivotStyleLight16">
    <tableStyle name="Accessible Table" pivot="0" count="1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id="1" name="Table1" displayName="Table1" ref="A26:C32" totalsRowShown="0" headerRowDxfId="35" dataDxfId="34">
  <autoFilter ref="A26:C32">
    <filterColumn colId="0" hiddenButton="1"/>
    <filterColumn colId="1" hiddenButton="1"/>
    <filterColumn colId="2" hiddenButton="1"/>
  </autoFilter>
  <tableColumns count="3">
    <tableColumn id="1" name="Strong Readers Student Data" dataDxfId="33"/>
    <tableColumn id="2" name="Third Grade" dataDxfId="32"/>
    <tableColumn id="3" name="% of Third Grade Students" dataDxfId="31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id="5" name="Table56" displayName="Table56" ref="A39:C44" totalsRowCount="1" headerRowDxfId="30" dataDxfId="28" totalsRowDxfId="26" headerRowBorderDxfId="29" tableBorderDxfId="27" totalsRowBorderDxfId="25">
  <autoFilter ref="A39:C43">
    <filterColumn colId="0" hiddenButton="1"/>
    <filterColumn colId="1" hiddenButton="1"/>
    <filterColumn colId="2" hiddenButton="1"/>
  </autoFilter>
  <tableColumns count="3">
    <tableColumn id="1" name="District Expenditures" dataDxfId="24" totalsRowDxfId="2"/>
    <tableColumn id="2" name="Included Expenses" totalsRowLabel="Total" dataDxfId="23" totalsRowDxfId="1"/>
    <tableColumn id="3" name="Amount" totalsRowFunction="sum" dataDxfId="22" totalsRowDxfId="0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id="4" name="Table65" displayName="Table65" ref="A34:B37" totalsRowShown="0" headerRowDxfId="21" dataDxfId="19" headerRowBorderDxfId="20" tableBorderDxfId="18">
  <autoFilter ref="A34:B37">
    <filterColumn colId="0" hiddenButton="1"/>
    <filterColumn colId="1" hiddenButton="1"/>
  </autoFilter>
  <tableColumns count="2">
    <tableColumn id="1" name="Strong Readers School Data" dataDxfId="17"/>
    <tableColumn id="2" name="Description" dataDxfId="16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id="3" name="Table14" displayName="Table14" ref="A2:C8" totalsRowShown="0" headerRowDxfId="15" dataDxfId="14">
  <autoFilter ref="A2:C8">
    <filterColumn colId="0" hiddenButton="1"/>
    <filterColumn colId="1" hiddenButton="1"/>
    <filterColumn colId="2" hiddenButton="1"/>
  </autoFilter>
  <tableColumns count="3">
    <tableColumn id="1" name="Strong Readers Student Data" dataDxfId="13"/>
    <tableColumn id="2" name="Kindergarten" dataDxfId="12"/>
    <tableColumn id="3" name="% of Kindergarten Students" dataDxfId="11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id="7" name="Table7" displayName="Table7" ref="A10:C16" totalsRowShown="0" headerRowDxfId="10">
  <autoFilter ref="A10:C16">
    <filterColumn colId="0" hiddenButton="1"/>
    <filterColumn colId="1" hiddenButton="1"/>
    <filterColumn colId="2" hiddenButton="1"/>
  </autoFilter>
  <tableColumns count="3">
    <tableColumn id="1" name="Strong Readers Student Data" dataDxfId="9"/>
    <tableColumn id="2" name="First Grade" dataDxfId="8"/>
    <tableColumn id="3" name="% of First Grade Students" dataDxfId="7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id="9" name="Table710" displayName="Table710" ref="A18:C24" totalsRowShown="0" headerRowDxfId="6">
  <autoFilter ref="A18:C24">
    <filterColumn colId="0" hiddenButton="1"/>
    <filterColumn colId="1" hiddenButton="1"/>
    <filterColumn colId="2" hiddenButton="1"/>
  </autoFilter>
  <tableColumns count="3">
    <tableColumn id="1" name="Strong Readers Student Data" dataDxfId="5"/>
    <tableColumn id="2" name="Second Grade" dataDxfId="4"/>
    <tableColumn id="3" name="% of Second Grade Students" dataDxfId="3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21"/>
  <sheetViews>
    <sheetView tabSelected="1" zoomScale="140" zoomScaleNormal="140" workbookViewId="0">
      <selection activeCell="C43" sqref="C43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32</v>
      </c>
      <c r="B1" s="69" t="e" vm="1">
        <v>#VALUE!</v>
      </c>
      <c r="C1" s="70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7" t="s">
        <v>0</v>
      </c>
      <c r="C2" s="68" t="s">
        <v>8</v>
      </c>
      <c r="E2" s="6"/>
      <c r="H2" s="6"/>
    </row>
    <row r="3" spans="1:9" ht="15">
      <c r="A3" s="9" t="s">
        <v>12</v>
      </c>
      <c r="B3" s="36">
        <v>38</v>
      </c>
      <c r="C3" s="36" t="s">
        <v>29</v>
      </c>
      <c r="E3" s="6"/>
      <c r="H3" s="6"/>
    </row>
    <row r="4" spans="1:9" ht="15">
      <c r="A4" s="10" t="s">
        <v>13</v>
      </c>
      <c r="B4" s="36">
        <v>2</v>
      </c>
      <c r="C4" s="36" t="s">
        <v>29</v>
      </c>
      <c r="E4" s="6"/>
      <c r="H4" s="6"/>
    </row>
    <row r="5" spans="1:9" ht="15">
      <c r="A5" s="10" t="s">
        <v>4</v>
      </c>
      <c r="B5" s="36">
        <v>4</v>
      </c>
      <c r="C5" s="37" t="str">
        <f>IF(OR(B3="", Table14[[#This Row],[Kindergarten]]=""), "Auto-calculated", IF(AND(B3&gt;10, Table14[[#This Row],[Kindergarten]]&lt;10), "Not Available", IFERROR(Table14[[#This Row],[Kindergarten]]/B3, "N/A")))</f>
        <v>Not Available</v>
      </c>
      <c r="E5" s="6"/>
      <c r="H5" s="6"/>
    </row>
    <row r="6" spans="1:9" ht="15">
      <c r="A6" s="10" t="s">
        <v>5</v>
      </c>
      <c r="B6" s="36">
        <v>18</v>
      </c>
      <c r="C6" s="37">
        <f>IF(OR(B3="", Table14[[#This Row],[Kindergarten]]=""), "Auto-calculated", IF(AND(B3&gt;10, Table14[[#This Row],[Kindergarten]]&lt;10), "Not Available", IFERROR(Table14[[#This Row],[Kindergarten]]/B3, "N/A")))</f>
        <v>0.47368421052631576</v>
      </c>
      <c r="E6" s="6"/>
      <c r="H6" s="6"/>
    </row>
    <row r="7" spans="1:9" ht="15">
      <c r="A7" s="10" t="s">
        <v>6</v>
      </c>
      <c r="B7" s="36">
        <v>4</v>
      </c>
      <c r="C7" s="37" t="str">
        <f>IF(OR(B3="", Table14[[#This Row],[Kindergarten]]=""), "Auto-calculated", IF(AND(B3&gt;10, Table14[[#This Row],[Kindergarten]]&lt;10), "Not Available", IFERROR(Table14[[#This Row],[Kindergarten]]/B3, "N/A")))</f>
        <v>Not Available</v>
      </c>
      <c r="E7" s="6"/>
      <c r="H7" s="6"/>
    </row>
    <row r="8" spans="1:9" ht="15">
      <c r="A8" s="11" t="s">
        <v>7</v>
      </c>
      <c r="B8" s="36">
        <v>1</v>
      </c>
      <c r="C8" s="37">
        <f>IF(OR(B4="", Table14[[#This Row],[Kindergarten]]=""), "Auto-calculated", IF(AND(B4&gt;10, Table14[[#This Row],[Kindergarten]]&lt;10), "Not Available",  IFERROR(IF(Table14[[#This Row],[Kindergarten]]/B4=0, "Not Available", Table14[[#This Row],[Kindergarten]]/B4), "N/A")))</f>
        <v>0.5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48</v>
      </c>
      <c r="C11" s="46" t="s">
        <v>29</v>
      </c>
    </row>
    <row r="12" spans="1:9" ht="15.75">
      <c r="A12" s="47" t="s">
        <v>13</v>
      </c>
      <c r="B12" s="38">
        <v>2</v>
      </c>
      <c r="C12" s="48" t="s">
        <v>29</v>
      </c>
    </row>
    <row r="13" spans="1:9" ht="15.75">
      <c r="A13" s="47" t="s">
        <v>4</v>
      </c>
      <c r="B13" s="38">
        <v>4</v>
      </c>
      <c r="C13" s="49" t="str">
        <f>IF(OR(B11="", Table7[[#This Row],[First Grade]]=""), "Auto-calculated", IF(AND(B11&gt;10, Table7[[#This Row],[First Grade]]&lt;10), "Not Available", IFERROR(Table7[[#This Row],[First Grade]]/B11, "N/A")))</f>
        <v>Not Available</v>
      </c>
    </row>
    <row r="14" spans="1:9" ht="15.75">
      <c r="A14" s="47" t="s">
        <v>5</v>
      </c>
      <c r="B14" s="38">
        <v>10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0.20833333333333334</v>
      </c>
    </row>
    <row r="15" spans="1:9" ht="15.75">
      <c r="A15" s="47" t="s">
        <v>6</v>
      </c>
      <c r="B15" s="38">
        <v>11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0.22916666666666666</v>
      </c>
    </row>
    <row r="16" spans="1:9" ht="16.5" thickBot="1">
      <c r="A16" s="51" t="s">
        <v>7</v>
      </c>
      <c r="B16" s="52">
        <v>2</v>
      </c>
      <c r="C16" s="53">
        <f>IF(OR($B$12="", Table7[[#This Row],[First Grade]]=""), "Auto-calculated", IF(AND($B$12&gt;10, Table7[[#This Row],[First Grade]]&lt;10), "Not Available", IFERROR(Table7[[#This Row],[First Grade]]/$B$12, "N/A")))</f>
        <v>1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45</v>
      </c>
      <c r="C19" s="46" t="s">
        <v>29</v>
      </c>
    </row>
    <row r="20" spans="1:8" ht="15.75">
      <c r="A20" s="47" t="s">
        <v>13</v>
      </c>
      <c r="B20" s="38">
        <v>2</v>
      </c>
      <c r="C20" s="48" t="s">
        <v>29</v>
      </c>
    </row>
    <row r="21" spans="1:8" ht="15.75">
      <c r="A21" s="47" t="s">
        <v>4</v>
      </c>
      <c r="B21" s="38">
        <v>5</v>
      </c>
      <c r="C21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2" spans="1:8" ht="15.75">
      <c r="A22" s="47" t="s">
        <v>5</v>
      </c>
      <c r="B22" s="38">
        <v>18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0.4</v>
      </c>
    </row>
    <row r="23" spans="1:8" ht="16.5" thickBot="1">
      <c r="A23" s="47" t="s">
        <v>6</v>
      </c>
      <c r="B23" s="38">
        <v>9</v>
      </c>
      <c r="C23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4" spans="1:8" s="8" customFormat="1" ht="16.5" thickBot="1">
      <c r="A24" s="51" t="s">
        <v>7</v>
      </c>
      <c r="B24" s="52">
        <v>2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1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50</v>
      </c>
      <c r="C27" s="46" t="s">
        <v>29</v>
      </c>
      <c r="E27" s="6"/>
      <c r="H27" s="6"/>
    </row>
    <row r="28" spans="1:8" ht="15">
      <c r="A28" s="59" t="s">
        <v>13</v>
      </c>
      <c r="B28" s="36">
        <v>1</v>
      </c>
      <c r="C28" s="48" t="s">
        <v>29</v>
      </c>
      <c r="E28" s="6"/>
      <c r="H28" s="6"/>
    </row>
    <row r="29" spans="1:8" ht="15">
      <c r="A29" s="59" t="s">
        <v>4</v>
      </c>
      <c r="B29" s="36">
        <v>5</v>
      </c>
      <c r="C29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29" s="6"/>
      <c r="H29" s="6"/>
    </row>
    <row r="30" spans="1:8" ht="15">
      <c r="A30" s="59" t="s">
        <v>5</v>
      </c>
      <c r="B30" s="36">
        <v>20</v>
      </c>
      <c r="C30" s="49">
        <f>IF(OR($B$27="", Table1[[#This Row],[Third Grade]]=""), "Auto-calculated", IF(AND($B$27&gt;10, Table1[[#This Row],[Third Grade]]&lt;10), "Not Available", IFERROR(Table1[[#This Row],[Third Grade]]/$B$27, "N/A")))</f>
        <v>0.4</v>
      </c>
      <c r="E30" s="6"/>
      <c r="H30" s="6"/>
    </row>
    <row r="31" spans="1:8" ht="18" customHeight="1">
      <c r="A31" s="59" t="s">
        <v>6</v>
      </c>
      <c r="B31" s="36">
        <v>11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0.22</v>
      </c>
      <c r="E31" s="6"/>
      <c r="H31" s="6"/>
    </row>
    <row r="32" spans="1:8" ht="15.75" thickBot="1">
      <c r="A32" s="60" t="s">
        <v>7</v>
      </c>
      <c r="B32" s="62">
        <v>1</v>
      </c>
      <c r="C32" s="55">
        <f>IF(OR($B$28="", Table1[[#This Row],[Third Grade]]=""), "Auto-calculated", IF(AND($B$28&gt;10, Table1[[#This Row],[Third Grade]]&lt;10), "Not Available", IFERROR(Table1[[#This Row],[Third Grade]]/$B$28, "N/A")))</f>
        <v>1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33</v>
      </c>
      <c r="B34" s="15" t="s">
        <v>14</v>
      </c>
      <c r="C34" s="66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63">
        <v>11</v>
      </c>
      <c r="C35" s="66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4">
        <v>90</v>
      </c>
      <c r="C36" s="66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65"/>
      <c r="C37" s="66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5912.08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3500.32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6372.5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1320</v>
      </c>
      <c r="D43" s="24"/>
      <c r="E43" s="13"/>
      <c r="F43" s="14"/>
      <c r="G43" s="13"/>
      <c r="H43" s="12"/>
      <c r="I43" s="12"/>
    </row>
    <row r="44" spans="1:9" ht="18">
      <c r="A44" s="73"/>
      <c r="B44" s="71" t="s">
        <v>28</v>
      </c>
      <c r="C44" s="72">
        <f>SUBTOTAL(109,Table56[Amount])</f>
        <v>17104.900000000001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38" priority="7">
      <formula>B4&lt;10</formula>
    </cfRule>
  </conditionalFormatting>
  <conditionalFormatting sqref="B11:B17">
    <cfRule type="expression" dxfId="37" priority="3">
      <formula>B11&lt;10</formula>
    </cfRule>
  </conditionalFormatting>
  <conditionalFormatting sqref="B19:B24">
    <cfRule type="expression" dxfId="36" priority="1">
      <formula>B19&lt;10</formula>
    </cfRule>
  </conditionalFormatting>
  <pageMargins left="0.7" right="0.7" top="0.75" bottom="0.75" header="0.3" footer="0.3"/>
  <pageSetup scale="43" orientation="landscape" horizontalDpi="0" verticalDpi="0"/>
  <ignoredErrors>
    <ignoredError sqref="C3:C4 C11:C12 C13:C16 C6:C8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Todd Kerr</cp:lastModifiedBy>
  <cp:lastPrinted>2025-05-08T22:12:40Z</cp:lastPrinted>
  <dcterms:created xsi:type="dcterms:W3CDTF">2025-05-08T13:30:15Z</dcterms:created>
  <dcterms:modified xsi:type="dcterms:W3CDTF">2025-08-29T15:35:17Z</dcterms:modified>
  <cp:category/>
</cp:coreProperties>
</file>