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0" yWindow="0" windowWidth="28800" windowHeight="12300" tabRatio="788" activeTab="10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24" l="1"/>
  <c r="B3" i="23"/>
  <c r="B3" i="22"/>
  <c r="B3" i="21"/>
  <c r="B3" i="20"/>
  <c r="B3" i="19" l="1"/>
  <c r="B3" i="18"/>
  <c r="B3" i="17"/>
  <c r="B3" i="16" l="1"/>
  <c r="B3" i="25" l="1"/>
  <c r="B3" i="15" l="1"/>
  <c r="B2" i="17" l="1"/>
  <c r="B2" i="19" l="1"/>
  <c r="B2" i="18"/>
  <c r="B2" i="21"/>
  <c r="B2" i="20"/>
  <c r="B2" i="23"/>
  <c r="B2" i="22"/>
  <c r="B2" i="25"/>
  <c r="B2" i="24"/>
  <c r="B2" i="16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H3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H3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8" i="17"/>
  <c r="E8" i="17"/>
  <c r="G8" i="17"/>
  <c r="C10" i="17"/>
  <c r="E10" i="17"/>
  <c r="G10" i="17"/>
  <c r="C14" i="17"/>
  <c r="B4" i="17"/>
  <c r="D4" i="17"/>
  <c r="D3" i="17" s="1"/>
  <c r="F4" i="17"/>
  <c r="F3" i="17" s="1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 s="1"/>
  <c r="E4" i="16"/>
  <c r="E3" i="16" s="1"/>
  <c r="G4" i="16"/>
  <c r="G3" i="16" s="1"/>
  <c r="C8" i="16"/>
  <c r="E8" i="16"/>
  <c r="G8" i="16"/>
  <c r="C12" i="16"/>
  <c r="E12" i="16"/>
  <c r="G12" i="16"/>
  <c r="B4" i="16"/>
  <c r="D4" i="16"/>
  <c r="D3" i="16" s="1"/>
  <c r="F4" i="16"/>
  <c r="F3" i="16" s="1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<sst xmlns="http://schemas.openxmlformats.org/spreadsheetml/2006/main" count="44" uniqueCount="22">
  <si>
    <t>Sunday</t>
  </si>
  <si>
    <t>Notes</t>
  </si>
  <si>
    <t xml:space="preserve"> </t>
  </si>
  <si>
    <t>Calendar Settings</t>
  </si>
  <si>
    <t>Year</t>
  </si>
  <si>
    <t>Week Start</t>
  </si>
  <si>
    <t>E-LEARNING                  DAY</t>
  </si>
  <si>
    <r>
      <t xml:space="preserve">Turkey Sandwich BBQ Sandwich    </t>
    </r>
    <r>
      <rPr>
        <sz val="8"/>
        <color theme="1" tint="0.14999847407452621"/>
        <rFont val="Century Gothic"/>
        <family val="2"/>
        <scheme val="minor"/>
      </rPr>
      <t>Baked Beans/Chips  Fruit/Milk</t>
    </r>
  </si>
  <si>
    <t>Lunchable         Beef a roni           Green Beans       Fruit/Milk</t>
  </si>
  <si>
    <t>Turkey Sandwich     Chick. Noodle Soup Grill. Cheese/Carrots Fruit/Milk</t>
  </si>
  <si>
    <t>Chicken Wrap            Hamburger Steak     Potatoes/Peas          Fruit/Milk</t>
  </si>
  <si>
    <t>SB&amp;J Sandwich       Pizza                         Corn                          Fruit/Milk</t>
  </si>
  <si>
    <t>Turkey Sandwich Hot dog            Corn                   Fruit/Milk</t>
  </si>
  <si>
    <t>Lunchable         Quesadilla         Chili Beans         Fruit/Milk</t>
  </si>
  <si>
    <t>Turkey Sandwich Beef Veg. Soup   Cornbread         Fruit/Milk</t>
  </si>
  <si>
    <t xml:space="preserve">Turkey Sandwich Cheeseburger     Hashbrown        Fruit/Milk  </t>
  </si>
  <si>
    <t>Lunchable         Nachos              Refried Beans     Fruit/Milk</t>
  </si>
  <si>
    <t>Turkey Sandwich Turkey/Dressing  Peas/Roll          Fruit/Milk</t>
  </si>
  <si>
    <t>Chicken Wrap    Chicken Nuggets Broccoli               Fruit/Milk</t>
  </si>
  <si>
    <t>Turkey Sandwich  Corndog            Fries                    Fruit/Milk</t>
  </si>
  <si>
    <t>Lunchable         Taco Soup         Chips/Cheese    Fruit/Milk</t>
  </si>
  <si>
    <t>Notes     MENU SUBJECT TO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</si>
</sst>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24" x14ac:knownFonts="1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4"/>
      <color theme="5"/>
      <name val="Century Gothic"/>
      <family val="1"/>
      <scheme val="minor"/>
    </font>
    <font>
      <sz val="8"/>
      <color theme="1" tint="0.14999847407452621"/>
      <name val="Century Gothic"/>
      <family val="2"/>
      <scheme val="minor"/>
    </font>
    <font>
      <sz val="8"/>
      <color theme="1" tint="0.14999847407452621"/>
      <name val="Century Gothic"/>
      <family val="1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70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0" applyFont="1" applyFill="1" applyBorder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0" fontId="14" fillId="0" borderId="0" xfId="0" applyFont="1" applyFill="1" applyBorder="1" applyAlignment="1">
      <alignment horizontal="left" vertical="center" indent="1"/>
    </xf>
    <xf numFmtId="164" fontId="14" fillId="0" borderId="9" xfId="12" applyFont="1" applyFill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164" fontId="14" fillId="0" borderId="9" xfId="12" applyFont="1" applyFill="1" applyBorder="1" applyAlignment="1">
      <alignment horizontal="right" indent="1"/>
    </xf>
    <xf numFmtId="164" fontId="14" fillId="0" borderId="11" xfId="12" applyFont="1" applyFill="1" applyBorder="1" applyAlignment="1">
      <alignment horizontal="right" indent="1"/>
    </xf>
    <xf numFmtId="0" fontId="15" fillId="0" borderId="10" xfId="0" applyFont="1" applyFill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0" xfId="0" applyFont="1" applyFill="1" applyBorder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Fill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Fill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Fill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Fill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Fill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Fill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Fill="1" applyBorder="1" applyAlignment="1">
      <alignment horizontal="right" vertical="center" indent="1"/>
    </xf>
    <xf numFmtId="164" fontId="14" fillId="0" borderId="26" xfId="12" applyFont="1" applyFill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Fill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Fill="1" applyBorder="1" applyAlignment="1">
      <alignment horizontal="right" vertical="center" indent="1"/>
    </xf>
    <xf numFmtId="0" fontId="21" fillId="0" borderId="27" xfId="13" applyFont="1" applyFill="1" applyBorder="1" applyAlignment="1">
      <alignment horizontal="left" vertical="top" wrapText="1" indent="1"/>
    </xf>
    <xf numFmtId="0" fontId="23" fillId="0" borderId="27" xfId="0" applyFont="1" applyFill="1" applyBorder="1" applyAlignment="1">
      <alignment horizontal="left" vertical="top" wrapText="1" indent="1"/>
    </xf>
    <xf numFmtId="0" fontId="22" fillId="0" borderId="27" xfId="0" applyFont="1" applyFill="1" applyBorder="1" applyAlignment="1">
      <alignment horizontal="left" vertical="top" wrapText="1" indent="1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 applyAlignment="1">
      <alignment horizontal="left" vertical="top" wrapText="1" indent="1"/>
    </xf>
    <xf numFmtId="0" fontId="15" fillId="0" borderId="12" xfId="11" applyFont="1" applyFill="1" applyBorder="1" applyAlignment="1">
      <alignment horizontal="left" vertical="top" wrapText="1" indent="1"/>
    </xf>
    <xf numFmtId="0" fontId="16" fillId="6" borderId="0" xfId="15" applyFont="1" applyFill="1" applyBorder="1" applyAlignment="1">
      <alignment horizontal="center" vertical="center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 applyAlignment="1">
      <alignment horizontal="left" vertical="top" wrapText="1" indent="1"/>
    </xf>
    <xf numFmtId="0" fontId="15" fillId="0" borderId="17" xfId="11" applyFont="1" applyFill="1" applyBorder="1" applyAlignment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 applyAlignment="1">
      <alignment horizontal="left" vertical="top" wrapText="1" indent="1"/>
    </xf>
    <xf numFmtId="0" fontId="15" fillId="0" borderId="23" xfId="11" applyFont="1" applyFill="1" applyBorder="1" applyAlignment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 applyAlignment="1">
      <alignment horizontal="left" vertical="top" wrapText="1" indent="1"/>
    </xf>
    <xf numFmtId="0" fontId="15" fillId="0" borderId="29" xfId="11" applyFont="1" applyFill="1" applyBorder="1" applyAlignment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jp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jpg"/><Relationship Id="rId5" Type="http://schemas.openxmlformats.org/officeDocument/2006/relationships/image" Target="../media/image9.png"/><Relationship Id="rId4" Type="http://schemas.openxmlformats.org/officeDocument/2006/relationships/image" Target="../media/image8.gi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819150</xdr:colOff>
      <xdr:row>8</xdr:row>
      <xdr:rowOff>638175</xdr:rowOff>
    </xdr:from>
    <xdr:to>
      <xdr:col>7</xdr:col>
      <xdr:colOff>838200</xdr:colOff>
      <xdr:row>11</xdr:row>
      <xdr:rowOff>104775</xdr:rowOff>
    </xdr:to>
    <xdr:pic>
      <xdr:nvPicPr>
        <xdr:cNvPr id="2" name="Picture 1" descr="English for travellers: Celebrating Thanksgiv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4600575"/>
          <a:ext cx="7620000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12</xdr:row>
      <xdr:rowOff>695326</xdr:rowOff>
    </xdr:from>
    <xdr:to>
      <xdr:col>7</xdr:col>
      <xdr:colOff>1238251</xdr:colOff>
      <xdr:row>14</xdr:row>
      <xdr:rowOff>638176</xdr:rowOff>
    </xdr:to>
    <xdr:pic>
      <xdr:nvPicPr>
        <xdr:cNvPr id="5" name="Picture 4" descr="Download Thanksgiving Picture HQ PNG Image | FreePNGIm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6" y="6677026"/>
          <a:ext cx="478155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304800</xdr:colOff>
      <xdr:row>13</xdr:row>
      <xdr:rowOff>38100</xdr:rowOff>
    </xdr:from>
    <xdr:to>
      <xdr:col>21</xdr:col>
      <xdr:colOff>171450</xdr:colOff>
      <xdr:row>15</xdr:row>
      <xdr:rowOff>200025</xdr:rowOff>
    </xdr:to>
    <xdr:pic>
      <xdr:nvPicPr>
        <xdr:cNvPr id="6" name="Picture 5" descr="Happy Thanksgiving from Of Politics and Men - Of Politics ...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7700" y="6724650"/>
          <a:ext cx="5200650" cy="1171575"/>
        </a:xfrm>
        <a:prstGeom prst="rect">
          <a:avLst/>
        </a:prstGeom>
      </xdr:spPr>
    </xdr:pic>
    <xdr:clientData/>
  </xdr:twoCellAnchor>
  <xdr:twoCellAnchor editAs="oneCell">
    <xdr:from>
      <xdr:col>11</xdr:col>
      <xdr:colOff>416625</xdr:colOff>
      <xdr:row>22</xdr:row>
      <xdr:rowOff>38100</xdr:rowOff>
    </xdr:from>
    <xdr:to>
      <xdr:col>21</xdr:col>
      <xdr:colOff>607125</xdr:colOff>
      <xdr:row>43</xdr:row>
      <xdr:rowOff>197550</xdr:rowOff>
    </xdr:to>
    <xdr:pic>
      <xdr:nvPicPr>
        <xdr:cNvPr id="9" name="Picture 8" descr="ENGLISH IS EASY! ENGLISH IS OK!: THANKSGIVING DAY is ...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6025" y="9201150"/>
          <a:ext cx="6858000" cy="45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1085850</xdr:colOff>
      <xdr:row>0</xdr:row>
      <xdr:rowOff>9525</xdr:rowOff>
    </xdr:from>
    <xdr:to>
      <xdr:col>7</xdr:col>
      <xdr:colOff>1257299</xdr:colOff>
      <xdr:row>1</xdr:row>
      <xdr:rowOff>1209675</xdr:rowOff>
    </xdr:to>
    <xdr:pic>
      <xdr:nvPicPr>
        <xdr:cNvPr id="10" name="Picture 9" descr="English for travellers: Celebrating Thanksgivi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5" y="9525"/>
          <a:ext cx="5238749" cy="131445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5</xdr:row>
      <xdr:rowOff>200025</xdr:rowOff>
    </xdr:from>
    <xdr:to>
      <xdr:col>5</xdr:col>
      <xdr:colOff>1117599</xdr:colOff>
      <xdr:row>6</xdr:row>
      <xdr:rowOff>687849</xdr:rowOff>
    </xdr:to>
    <xdr:pic>
      <xdr:nvPicPr>
        <xdr:cNvPr id="11" name="Picture 10" descr="Veterans Day clip art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575" y="2847975"/>
          <a:ext cx="946149" cy="792624"/>
        </a:xfrm>
        <a:prstGeom prst="rect">
          <a:avLst/>
        </a:prstGeom>
      </xdr:spPr>
    </xdr:pic>
    <xdr:clientData/>
  </xdr:twoCellAnchor>
  <xdr:twoCellAnchor editAs="oneCell">
    <xdr:from>
      <xdr:col>15</xdr:col>
      <xdr:colOff>400050</xdr:colOff>
      <xdr:row>10</xdr:row>
      <xdr:rowOff>135398</xdr:rowOff>
    </xdr:from>
    <xdr:to>
      <xdr:col>20</xdr:col>
      <xdr:colOff>664350</xdr:colOff>
      <xdr:row>15</xdr:row>
      <xdr:rowOff>180623</xdr:rowOff>
    </xdr:to>
    <xdr:pic>
      <xdr:nvPicPr>
        <xdr:cNvPr id="12" name="Picture 11" descr="Franklin Downtown Partnership: Happy Veteran's Day!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6450" y="5107448"/>
          <a:ext cx="3598050" cy="27693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  <pageSetUpPr autoPageBreaks="0" fitToPage="1"/>
  </sheetPr>
  <dimension ref="A1:L15"/>
  <sheetViews>
    <sheetView showGridLines="0" showRowColHeaders="0" zoomScaleNormal="100" workbookViewId="0">
      <selection activeCell="L9" sqref="L9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2" width="12.25" style="2" customWidth="1"/>
    <col min="13" max="13" width="1.625" style="2" customWidth="1"/>
    <col min="14" max="16384" width="8.75" style="2"/>
  </cols>
  <sheetData>
    <row r="1" spans="1:12" ht="9" customHeight="1" x14ac:dyDescent="0.3">
      <c r="I1" s="2" t="s">
        <v>2</v>
      </c>
    </row>
    <row r="2" spans="1:12" ht="96" customHeight="1" x14ac:dyDescent="0.3">
      <c r="B2" s="49" t="str">
        <f>"January "&amp;CalendarYear</f>
        <v>January 2021</v>
      </c>
      <c r="C2" s="49"/>
      <c r="D2" s="49"/>
      <c r="E2" s="3"/>
      <c r="F2" s="3"/>
      <c r="G2" s="3"/>
      <c r="H2" s="4"/>
    </row>
    <row r="3" spans="1:12" s="13" customFormat="1" ht="24" customHeight="1" x14ac:dyDescent="0.3">
      <c r="A3" s="12"/>
      <c r="B3" s="9" t="str">
        <f>WeekStart</f>
        <v>Sunday</v>
      </c>
      <c r="C3" s="10" t="str">
        <f t="shared" ref="C3:H3" si="0">TEXT(C4,"dddd")</f>
        <v>Monday</v>
      </c>
      <c r="D3" s="10" t="str">
        <f t="shared" si="0"/>
        <v>Tuesday</v>
      </c>
      <c r="E3" s="10" t="str">
        <f t="shared" si="0"/>
        <v>Wednesday</v>
      </c>
      <c r="F3" s="10" t="str">
        <f t="shared" si="0"/>
        <v>Thursday</v>
      </c>
      <c r="G3" s="10" t="str">
        <f t="shared" si="0"/>
        <v>Friday</v>
      </c>
      <c r="H3" s="11" t="str">
        <f t="shared" si="0"/>
        <v>Saturday</v>
      </c>
      <c r="K3" s="54" t="s">
        <v>3</v>
      </c>
      <c r="L3" s="54"/>
    </row>
    <row r="4" spans="1:12" s="6" customFormat="1" ht="24" customHeight="1" x14ac:dyDescent="0.3">
      <c r="A4" s="5"/>
      <c r="B4" s="14">
        <f t="array" ref="B4:H4">DaysAndWeeks+DATE(CalendarYear,1,1)-WEEKDAY(DATE(CalendarYear,1,1),(WeekStart="Monday")+1)+1</f>
        <v>44192</v>
      </c>
      <c r="C4" s="14">
        <v>44193</v>
      </c>
      <c r="D4" s="14">
        <v>44194</v>
      </c>
      <c r="E4" s="14">
        <v>44195</v>
      </c>
      <c r="F4" s="14">
        <v>44196</v>
      </c>
      <c r="G4" s="14">
        <v>44197</v>
      </c>
      <c r="H4" s="15">
        <v>44198</v>
      </c>
      <c r="K4" s="20" t="s">
        <v>4</v>
      </c>
      <c r="L4" s="20" t="s">
        <v>5</v>
      </c>
    </row>
    <row r="5" spans="1:12" s="18" customFormat="1" ht="56.1" customHeight="1" x14ac:dyDescent="0.3">
      <c r="A5" s="17"/>
      <c r="B5" s="16"/>
      <c r="C5" s="16"/>
      <c r="D5" s="16"/>
      <c r="E5" s="16"/>
      <c r="F5" s="16"/>
      <c r="G5" s="16"/>
      <c r="H5" s="16"/>
      <c r="K5" s="21">
        <v>2021</v>
      </c>
      <c r="L5" s="21" t="s">
        <v>0</v>
      </c>
    </row>
    <row r="6" spans="1:12" s="6" customFormat="1" ht="24" customHeight="1" x14ac:dyDescent="0.3">
      <c r="A6" s="5"/>
      <c r="B6" s="8">
        <f t="array" ref="B6:H6">DaysAndWeeks+DATE(CalendarYear,1,1)-WEEKDAY(DATE(CalendarYear,1,1),(WeekStart="Monday")+1)+8</f>
        <v>44199</v>
      </c>
      <c r="C6" s="8">
        <v>44200</v>
      </c>
      <c r="D6" s="8">
        <v>44201</v>
      </c>
      <c r="E6" s="8">
        <v>44202</v>
      </c>
      <c r="F6" s="8">
        <v>44203</v>
      </c>
      <c r="G6" s="8">
        <v>44204</v>
      </c>
      <c r="H6" s="8">
        <v>44205</v>
      </c>
    </row>
    <row r="7" spans="1:12" s="18" customFormat="1" ht="56.1" customHeight="1" x14ac:dyDescent="0.3">
      <c r="A7" s="17"/>
      <c r="B7" s="19"/>
      <c r="C7" s="19"/>
      <c r="D7" s="19"/>
      <c r="E7" s="19"/>
      <c r="F7" s="19"/>
      <c r="G7" s="19"/>
      <c r="H7" s="19"/>
    </row>
    <row r="8" spans="1:12" s="6" customFormat="1" ht="24" customHeight="1" x14ac:dyDescent="0.3">
      <c r="A8" s="5"/>
      <c r="B8" s="7">
        <f t="array" ref="B8:H8">DaysAndWeeks+DATE(CalendarYear,1,1)-WEEKDAY(DATE(CalendarYear,1,1),(WeekStart="Monday")+1)+15</f>
        <v>44206</v>
      </c>
      <c r="C8" s="7">
        <v>44207</v>
      </c>
      <c r="D8" s="7">
        <v>44208</v>
      </c>
      <c r="E8" s="7">
        <v>44209</v>
      </c>
      <c r="F8" s="7">
        <v>44210</v>
      </c>
      <c r="G8" s="7">
        <v>44211</v>
      </c>
      <c r="H8" s="7">
        <v>44212</v>
      </c>
    </row>
    <row r="9" spans="1:12" s="18" customFormat="1" ht="56.1" customHeight="1" x14ac:dyDescent="0.3">
      <c r="A9" s="17"/>
      <c r="B9" s="16"/>
      <c r="C9" s="16"/>
      <c r="D9" s="16"/>
      <c r="E9" s="16"/>
      <c r="F9" s="16"/>
      <c r="G9" s="16"/>
      <c r="H9" s="16"/>
    </row>
    <row r="10" spans="1:12" s="6" customFormat="1" ht="24" customHeight="1" x14ac:dyDescent="0.3">
      <c r="A10" s="5"/>
      <c r="B10" s="8">
        <f t="array" ref="B10:H10">DaysAndWeeks+DATE(CalendarYear,1,1)-WEEKDAY(DATE(CalendarYear,1,1),(WeekStart="Monday")+1)+22</f>
        <v>44213</v>
      </c>
      <c r="C10" s="8">
        <v>44214</v>
      </c>
      <c r="D10" s="8">
        <v>44215</v>
      </c>
      <c r="E10" s="8">
        <v>44216</v>
      </c>
      <c r="F10" s="8">
        <v>44217</v>
      </c>
      <c r="G10" s="8">
        <v>44218</v>
      </c>
      <c r="H10" s="8">
        <v>44219</v>
      </c>
    </row>
    <row r="11" spans="1:12" s="18" customFormat="1" ht="56.1" customHeight="1" x14ac:dyDescent="0.3">
      <c r="A11" s="17"/>
      <c r="B11" s="19"/>
      <c r="C11" s="19"/>
      <c r="D11" s="19"/>
      <c r="E11" s="19"/>
      <c r="F11" s="19"/>
      <c r="G11" s="19"/>
      <c r="H11" s="19"/>
    </row>
    <row r="12" spans="1:12" s="6" customFormat="1" ht="24" customHeight="1" x14ac:dyDescent="0.3">
      <c r="A12" s="5"/>
      <c r="B12" s="7">
        <f t="array" ref="B12:H12">DaysAndWeeks+DATE(CalendarYear,1,1)-WEEKDAY(DATE(CalendarYear,1,1),(WeekStart="Monday")+1)+29</f>
        <v>44220</v>
      </c>
      <c r="C12" s="7">
        <v>44221</v>
      </c>
      <c r="D12" s="7">
        <v>44222</v>
      </c>
      <c r="E12" s="7">
        <v>44223</v>
      </c>
      <c r="F12" s="7">
        <v>44224</v>
      </c>
      <c r="G12" s="7">
        <v>44225</v>
      </c>
      <c r="H12" s="7">
        <v>44226</v>
      </c>
    </row>
    <row r="13" spans="1:12" s="18" customFormat="1" ht="56.1" customHeight="1" x14ac:dyDescent="0.3">
      <c r="A13" s="17"/>
      <c r="B13" s="16"/>
      <c r="C13" s="16"/>
      <c r="D13" s="16"/>
      <c r="E13" s="16"/>
      <c r="F13" s="16"/>
      <c r="G13" s="16"/>
      <c r="H13" s="16"/>
    </row>
    <row r="14" spans="1:12" s="6" customFormat="1" ht="24" customHeight="1" x14ac:dyDescent="0.3">
      <c r="A14" s="5"/>
      <c r="B14" s="8">
        <f t="array" ref="B14:C14">DaysAndWeeks+DATE(CalendarYear,1,1)-WEEKDAY(DATE(CalendarYear,1,1),(WeekStart="Monday")+1)+36</f>
        <v>44227</v>
      </c>
      <c r="C14" s="8">
        <v>44228</v>
      </c>
      <c r="D14" s="50" t="s">
        <v>1</v>
      </c>
      <c r="E14" s="50"/>
      <c r="F14" s="50"/>
      <c r="G14" s="50"/>
      <c r="H14" s="51"/>
    </row>
    <row r="15" spans="1:12" s="18" customFormat="1" ht="56.1" customHeight="1" x14ac:dyDescent="0.3">
      <c r="A15" s="17"/>
      <c r="B15" s="19"/>
      <c r="C15" s="19"/>
      <c r="D15" s="52"/>
      <c r="E15" s="52"/>
      <c r="F15" s="52"/>
      <c r="G15" s="52"/>
      <c r="H15" s="53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/>
    <dataValidation allowBlank="1" showInputMessage="1" showErrorMessage="1" prompt="Enter year in cell below" sqref="K4"/>
    <dataValidation allowBlank="1" showInputMessage="1" showErrorMessage="1" prompt="Select week start day in cell below" sqref="L4"/>
    <dataValidation allowBlank="1" showInputMessage="1" showErrorMessage="1" prompt="Enter year in this cell" sqref="K5"/>
    <dataValidation allowBlank="1" showInputMessage="1" showErrorMessage="1" prompt="This row contains weekday names for this calendar. This cell contains the starting day of the week. To change week start day, enter a new weekday in cell L5, in this worksheet." sqref="B3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  <dataValidation allowBlank="1" showInputMessage="1" showErrorMessage="1" prompt="The year in this cell is automatically updated based on the year entered in cell K5. Calendar below has dates for previous and next month with lighter font shade." sqref="B2:D2"/>
    <dataValidation allowBlank="1" showInputMessage="1" showErrorMessage="1" prompt="Automatically determined weekday" sqref="C3:H3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prompt="Enter monthly Notes in this cell" sqref="D15:H15"/>
    <dataValidation allowBlank="1" showInputMessage="1" prompt="Enter monthly Notes in cell below" sqref="D14:H14"/>
    <dataValidation allowBlank="1" showInputMessage="1" showErrorMessage="1" prompt="Enter year and select calendar start day in cells below. These Calendar Settings cells will not print" sqref="K3"/>
  </dataValidations>
  <printOptions horizontalCentered="1"/>
  <pageMargins left="0.25" right="0.25" top="0.5" bottom="0.5" header="0.3" footer="0.3"/>
  <pageSetup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5" t="str">
        <f>"October "&amp;CalendarYear</f>
        <v>October 2021</v>
      </c>
      <c r="C2" s="65"/>
      <c r="D2" s="65"/>
      <c r="E2" s="3"/>
      <c r="F2" s="3"/>
      <c r="G2" s="3"/>
      <c r="H2" s="4"/>
    </row>
    <row r="3" spans="1:9" s="13" customFormat="1" ht="24" customHeight="1" x14ac:dyDescent="0.3">
      <c r="A3" s="12"/>
      <c r="B3" s="22" t="str">
        <f>WeekStart</f>
        <v>Sunday</v>
      </c>
      <c r="C3" s="23" t="str">
        <f t="shared" ref="C3:H3" si="0">TEXT(C4,"dddd")</f>
        <v>Monday</v>
      </c>
      <c r="D3" s="23" t="str">
        <f t="shared" si="0"/>
        <v>Tuesday</v>
      </c>
      <c r="E3" s="23" t="str">
        <f t="shared" si="0"/>
        <v>Wednesday</v>
      </c>
      <c r="F3" s="23" t="str">
        <f t="shared" si="0"/>
        <v>Thursday</v>
      </c>
      <c r="G3" s="23" t="str">
        <f t="shared" si="0"/>
        <v>Friday</v>
      </c>
      <c r="H3" s="24" t="str">
        <f t="shared" si="0"/>
        <v>Saturday</v>
      </c>
    </row>
    <row r="4" spans="1:9" s="6" customFormat="1" ht="24" customHeight="1" x14ac:dyDescent="0.3">
      <c r="A4" s="5"/>
      <c r="B4" s="41">
        <f t="array" ref="B4:H4">DaysAndWeeks+DATE(CalendarYear,10,1)-WEEKDAY(DATE(CalendarYear,10,1),(WeekStart="Monday")+1)+1</f>
        <v>44465</v>
      </c>
      <c r="C4" s="41">
        <v>44466</v>
      </c>
      <c r="D4" s="41">
        <v>44467</v>
      </c>
      <c r="E4" s="41">
        <v>44468</v>
      </c>
      <c r="F4" s="41">
        <v>44469</v>
      </c>
      <c r="G4" s="41">
        <v>44470</v>
      </c>
      <c r="H4" s="41">
        <v>44471</v>
      </c>
    </row>
    <row r="5" spans="1:9" s="18" customFormat="1" ht="56.1" customHeight="1" x14ac:dyDescent="0.3">
      <c r="A5" s="17"/>
      <c r="B5" s="43"/>
      <c r="C5" s="43"/>
      <c r="D5" s="43"/>
      <c r="E5" s="43"/>
      <c r="F5" s="43"/>
      <c r="G5" s="43"/>
      <c r="H5" s="43"/>
    </row>
    <row r="6" spans="1:9" s="6" customFormat="1" ht="24" customHeight="1" x14ac:dyDescent="0.3">
      <c r="A6" s="5"/>
      <c r="B6" s="44">
        <f t="array" ref="B6:H6">DaysAndWeeks+DATE(CalendarYear,10,1)-WEEKDAY(DATE(CalendarYear,10,1),(WeekStart="Monday")+1)+8</f>
        <v>44472</v>
      </c>
      <c r="C6" s="44">
        <v>44473</v>
      </c>
      <c r="D6" s="44">
        <v>44474</v>
      </c>
      <c r="E6" s="44">
        <v>44475</v>
      </c>
      <c r="F6" s="44">
        <v>44476</v>
      </c>
      <c r="G6" s="44">
        <v>44477</v>
      </c>
      <c r="H6" s="44">
        <v>44478</v>
      </c>
    </row>
    <row r="7" spans="1:9" s="18" customFormat="1" ht="56.1" customHeight="1" x14ac:dyDescent="0.3">
      <c r="A7" s="17"/>
      <c r="B7" s="42"/>
      <c r="C7" s="42"/>
      <c r="D7" s="42"/>
      <c r="E7" s="42"/>
      <c r="F7" s="42"/>
      <c r="G7" s="42"/>
      <c r="H7" s="42"/>
    </row>
    <row r="8" spans="1:9" s="6" customFormat="1" ht="24" customHeight="1" x14ac:dyDescent="0.3">
      <c r="A8" s="5"/>
      <c r="B8" s="45">
        <f t="array" ref="B8:H8">DaysAndWeeks+DATE(CalendarYear,10,1)-WEEKDAY(DATE(CalendarYear,10,1),(WeekStart="Monday")+1)+15</f>
        <v>44479</v>
      </c>
      <c r="C8" s="45">
        <v>44480</v>
      </c>
      <c r="D8" s="45">
        <v>44481</v>
      </c>
      <c r="E8" s="45">
        <v>44482</v>
      </c>
      <c r="F8" s="45">
        <v>44483</v>
      </c>
      <c r="G8" s="45">
        <v>44484</v>
      </c>
      <c r="H8" s="45">
        <v>44485</v>
      </c>
    </row>
    <row r="9" spans="1:9" s="18" customFormat="1" ht="56.1" customHeight="1" x14ac:dyDescent="0.3">
      <c r="A9" s="17"/>
      <c r="B9" s="43"/>
      <c r="C9" s="43"/>
      <c r="D9" s="43"/>
      <c r="E9" s="43"/>
      <c r="F9" s="43"/>
      <c r="G9" s="43"/>
      <c r="H9" s="43"/>
    </row>
    <row r="10" spans="1:9" s="6" customFormat="1" ht="24" customHeight="1" x14ac:dyDescent="0.3">
      <c r="A10" s="5"/>
      <c r="B10" s="44">
        <f t="array" ref="B10:H10">DaysAndWeeks+DATE(CalendarYear,10,1)-WEEKDAY(DATE(CalendarYear,10,1),(WeekStart="Monday")+1)+22</f>
        <v>44486</v>
      </c>
      <c r="C10" s="44">
        <v>44487</v>
      </c>
      <c r="D10" s="44">
        <v>44488</v>
      </c>
      <c r="E10" s="44">
        <v>44489</v>
      </c>
      <c r="F10" s="44">
        <v>44490</v>
      </c>
      <c r="G10" s="44">
        <v>44491</v>
      </c>
      <c r="H10" s="44">
        <v>44492</v>
      </c>
    </row>
    <row r="11" spans="1:9" s="18" customFormat="1" ht="56.1" customHeight="1" x14ac:dyDescent="0.3">
      <c r="A11" s="17"/>
      <c r="B11" s="42"/>
      <c r="C11" s="42"/>
      <c r="D11" s="42"/>
      <c r="E11" s="42"/>
      <c r="F11" s="42"/>
      <c r="G11" s="42"/>
      <c r="H11" s="42"/>
    </row>
    <row r="12" spans="1:9" s="6" customFormat="1" ht="24" customHeight="1" x14ac:dyDescent="0.3">
      <c r="A12" s="5"/>
      <c r="B12" s="45">
        <f t="array" ref="B12:H12">DaysAndWeeks+DATE(CalendarYear,10,1)-WEEKDAY(DATE(CalendarYear,10,1),(WeekStart="Monday")+1)+29</f>
        <v>44493</v>
      </c>
      <c r="C12" s="45">
        <v>44494</v>
      </c>
      <c r="D12" s="45">
        <v>44495</v>
      </c>
      <c r="E12" s="45">
        <v>44496</v>
      </c>
      <c r="F12" s="45">
        <v>44497</v>
      </c>
      <c r="G12" s="45">
        <v>44498</v>
      </c>
      <c r="H12" s="45">
        <v>44499</v>
      </c>
    </row>
    <row r="13" spans="1:9" s="18" customFormat="1" ht="56.1" customHeight="1" x14ac:dyDescent="0.3">
      <c r="A13" s="17"/>
      <c r="B13" s="43"/>
      <c r="C13" s="43"/>
      <c r="D13" s="43"/>
      <c r="E13" s="43"/>
      <c r="F13" s="43"/>
      <c r="G13" s="43"/>
      <c r="H13" s="43"/>
    </row>
    <row r="14" spans="1:9" s="6" customFormat="1" ht="24" customHeight="1" x14ac:dyDescent="0.3">
      <c r="A14" s="5"/>
      <c r="B14" s="44">
        <f t="array" ref="B14:C14">DaysAndWeeks+DATE(CalendarYear,10,1)-WEEKDAY(DATE(CalendarYear,10,1),(WeekStart="Monday")+1)+36</f>
        <v>44500</v>
      </c>
      <c r="C14" s="44">
        <v>44501</v>
      </c>
      <c r="D14" s="66" t="s">
        <v>1</v>
      </c>
      <c r="E14" s="66"/>
      <c r="F14" s="66"/>
      <c r="G14" s="66"/>
      <c r="H14" s="67"/>
    </row>
    <row r="15" spans="1:9" s="18" customFormat="1" ht="56.1" customHeight="1" x14ac:dyDescent="0.3">
      <c r="A15" s="17"/>
      <c r="B15" s="42"/>
      <c r="C15" s="42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October month calendar" sqref="A1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  <dataValidation allowBlank="1" showInputMessage="1" prompt="Enter monthly Notes in cell below" sqref="D14:H14"/>
    <dataValidation allowBlank="1" showInputMessage="1" prompt="Enter monthly Notes in this cell" sqref="D15:H15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  <pageSetUpPr fitToPage="1"/>
  </sheetPr>
  <dimension ref="A1:I15"/>
  <sheetViews>
    <sheetView showGridLines="0" showRowColHeaders="0" tabSelected="1" workbookViewId="0">
      <selection activeCell="K15" sqref="K15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5" t="str">
        <f>"November "&amp;CalendarYear</f>
        <v>November 2021</v>
      </c>
      <c r="C2" s="65"/>
      <c r="D2" s="65"/>
      <c r="E2" s="3"/>
      <c r="F2" s="3"/>
      <c r="G2" s="3"/>
      <c r="H2" s="4"/>
    </row>
    <row r="3" spans="1:9" s="13" customFormat="1" ht="24" customHeight="1" x14ac:dyDescent="0.3">
      <c r="A3" s="12"/>
      <c r="B3" s="22" t="str">
        <f>WeekStart</f>
        <v>Sunday</v>
      </c>
      <c r="C3" s="23" t="str">
        <f t="shared" ref="C3:H3" si="0">TEXT(C4,"dddd")</f>
        <v>Monday</v>
      </c>
      <c r="D3" s="23" t="str">
        <f t="shared" si="0"/>
        <v>Tuesday</v>
      </c>
      <c r="E3" s="23" t="str">
        <f t="shared" si="0"/>
        <v>Wednesday</v>
      </c>
      <c r="F3" s="23" t="str">
        <f t="shared" si="0"/>
        <v>Thursday</v>
      </c>
      <c r="G3" s="23" t="str">
        <f t="shared" si="0"/>
        <v>Friday</v>
      </c>
      <c r="H3" s="24" t="str">
        <f t="shared" si="0"/>
        <v>Saturday</v>
      </c>
    </row>
    <row r="4" spans="1:9" s="6" customFormat="1" ht="24" customHeight="1" x14ac:dyDescent="0.3">
      <c r="A4" s="5"/>
      <c r="B4" s="41">
        <f t="array" ref="B4:H4">DaysAndWeeks+DATE(CalendarYear,11,1)-WEEKDAY(DATE(CalendarYear,11,1),(WeekStart="Monday")+1)+1</f>
        <v>44500</v>
      </c>
      <c r="C4" s="41">
        <v>44501</v>
      </c>
      <c r="D4" s="41">
        <v>44502</v>
      </c>
      <c r="E4" s="41">
        <v>44503</v>
      </c>
      <c r="F4" s="41">
        <v>44504</v>
      </c>
      <c r="G4" s="41">
        <v>44505</v>
      </c>
      <c r="H4" s="41">
        <v>44506</v>
      </c>
    </row>
    <row r="5" spans="1:9" s="18" customFormat="1" ht="56.1" customHeight="1" x14ac:dyDescent="0.3">
      <c r="A5" s="17"/>
      <c r="B5" s="43"/>
      <c r="C5" s="43" t="s">
        <v>7</v>
      </c>
      <c r="D5" s="43" t="s">
        <v>8</v>
      </c>
      <c r="E5" s="47" t="s">
        <v>9</v>
      </c>
      <c r="F5" s="48" t="s">
        <v>10</v>
      </c>
      <c r="G5" s="48" t="s">
        <v>11</v>
      </c>
      <c r="H5" s="43"/>
    </row>
    <row r="6" spans="1:9" s="6" customFormat="1" ht="24" customHeight="1" x14ac:dyDescent="0.3">
      <c r="A6" s="5"/>
      <c r="B6" s="44">
        <f t="array" ref="B6:H6">DaysAndWeeks+DATE(CalendarYear,11,1)-WEEKDAY(DATE(CalendarYear,11,1),(WeekStart="Monday")+1)+8</f>
        <v>44507</v>
      </c>
      <c r="C6" s="44">
        <v>44508</v>
      </c>
      <c r="D6" s="44">
        <v>44509</v>
      </c>
      <c r="E6" s="44">
        <v>44510</v>
      </c>
      <c r="F6" s="44">
        <v>44511</v>
      </c>
      <c r="G6" s="44">
        <v>44512</v>
      </c>
      <c r="H6" s="44">
        <v>44513</v>
      </c>
    </row>
    <row r="7" spans="1:9" s="18" customFormat="1" ht="56.1" customHeight="1" x14ac:dyDescent="0.3">
      <c r="A7" s="17"/>
      <c r="B7" s="42"/>
      <c r="C7" s="42" t="s">
        <v>12</v>
      </c>
      <c r="D7" s="42" t="s">
        <v>13</v>
      </c>
      <c r="E7" s="42" t="s">
        <v>14</v>
      </c>
      <c r="F7" s="42"/>
      <c r="G7" s="46" t="s">
        <v>6</v>
      </c>
      <c r="H7" s="42"/>
    </row>
    <row r="8" spans="1:9" s="6" customFormat="1" ht="24" customHeight="1" x14ac:dyDescent="0.3">
      <c r="A8" s="5"/>
      <c r="B8" s="45">
        <f t="array" ref="B8:H8">DaysAndWeeks+DATE(CalendarYear,11,1)-WEEKDAY(DATE(CalendarYear,11,1),(WeekStart="Monday")+1)+15</f>
        <v>44514</v>
      </c>
      <c r="C8" s="45">
        <v>44515</v>
      </c>
      <c r="D8" s="45">
        <v>44516</v>
      </c>
      <c r="E8" s="45">
        <v>44517</v>
      </c>
      <c r="F8" s="45">
        <v>44518</v>
      </c>
      <c r="G8" s="45">
        <v>44519</v>
      </c>
      <c r="H8" s="45">
        <v>44520</v>
      </c>
    </row>
    <row r="9" spans="1:9" s="18" customFormat="1" ht="56.1" customHeight="1" x14ac:dyDescent="0.3">
      <c r="A9" s="17"/>
      <c r="B9" s="43"/>
      <c r="C9" s="43" t="s">
        <v>15</v>
      </c>
      <c r="D9" s="43" t="s">
        <v>16</v>
      </c>
      <c r="E9" s="43" t="s">
        <v>17</v>
      </c>
      <c r="F9" s="43" t="s">
        <v>18</v>
      </c>
      <c r="G9" s="48" t="s">
        <v>11</v>
      </c>
      <c r="H9" s="43"/>
    </row>
    <row r="10" spans="1:9" s="6" customFormat="1" ht="24" customHeight="1" x14ac:dyDescent="0.3">
      <c r="A10" s="5"/>
      <c r="B10" s="44">
        <f t="array" ref="B10:H10">DaysAndWeeks+DATE(CalendarYear,11,1)-WEEKDAY(DATE(CalendarYear,11,1),(WeekStart="Monday")+1)+22</f>
        <v>44521</v>
      </c>
      <c r="C10" s="44">
        <v>44522</v>
      </c>
      <c r="D10" s="44">
        <v>44523</v>
      </c>
      <c r="E10" s="44">
        <v>44524</v>
      </c>
      <c r="F10" s="44">
        <v>44525</v>
      </c>
      <c r="G10" s="44">
        <v>44526</v>
      </c>
      <c r="H10" s="44">
        <v>44527</v>
      </c>
    </row>
    <row r="11" spans="1:9" s="18" customFormat="1" ht="56.1" customHeight="1" x14ac:dyDescent="0.3">
      <c r="A11" s="17"/>
      <c r="B11" s="42"/>
      <c r="C11" s="42"/>
      <c r="D11" s="42"/>
      <c r="E11" s="42"/>
      <c r="F11" s="42"/>
      <c r="G11" s="42"/>
      <c r="H11" s="42"/>
    </row>
    <row r="12" spans="1:9" s="6" customFormat="1" ht="24" customHeight="1" x14ac:dyDescent="0.3">
      <c r="A12" s="5"/>
      <c r="B12" s="45">
        <f t="array" ref="B12:H12">DaysAndWeeks+DATE(CalendarYear,11,1)-WEEKDAY(DATE(CalendarYear,11,1),(WeekStart="Monday")+1)+29</f>
        <v>44528</v>
      </c>
      <c r="C12" s="45">
        <v>44529</v>
      </c>
      <c r="D12" s="45">
        <v>44530</v>
      </c>
      <c r="E12" s="45">
        <v>44531</v>
      </c>
      <c r="F12" s="45">
        <v>44532</v>
      </c>
      <c r="G12" s="45">
        <v>44533</v>
      </c>
      <c r="H12" s="45">
        <v>44534</v>
      </c>
    </row>
    <row r="13" spans="1:9" s="18" customFormat="1" ht="56.1" customHeight="1" x14ac:dyDescent="0.3">
      <c r="A13" s="17"/>
      <c r="B13" s="43"/>
      <c r="C13" s="43" t="s">
        <v>19</v>
      </c>
      <c r="D13" s="43" t="s">
        <v>20</v>
      </c>
      <c r="E13" s="43"/>
      <c r="F13" s="43"/>
      <c r="G13" s="43"/>
      <c r="H13" s="43"/>
    </row>
    <row r="14" spans="1:9" s="6" customFormat="1" ht="24" customHeight="1" x14ac:dyDescent="0.3">
      <c r="A14" s="5"/>
      <c r="B14" s="44">
        <f t="array" ref="B14:C14">DaysAndWeeks+DATE(CalendarYear,11,1)-WEEKDAY(DATE(CalendarYear,11,1),(WeekStart="Monday")+1)+36</f>
        <v>44535</v>
      </c>
      <c r="C14" s="44">
        <v>44536</v>
      </c>
      <c r="D14" s="66" t="s">
        <v>21</v>
      </c>
      <c r="E14" s="66"/>
      <c r="F14" s="66"/>
      <c r="G14" s="66"/>
      <c r="H14" s="67"/>
    </row>
    <row r="15" spans="1:9" s="18" customFormat="1" ht="56.1" customHeight="1" x14ac:dyDescent="0.3">
      <c r="A15" s="17"/>
      <c r="B15" s="42"/>
      <c r="C15" s="42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November month calendar" sqref="A1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prompt="Enter monthly Notes in this cell" sqref="D15:H15"/>
    <dataValidation allowBlank="1" showInputMessage="1" prompt="Enter monthly Notes in cell below" sqref="D14:H14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49" t="str">
        <f>"December "&amp;CalendarYear</f>
        <v>December 2021</v>
      </c>
      <c r="C2" s="49"/>
      <c r="D2" s="49"/>
      <c r="E2" s="3"/>
      <c r="F2" s="3"/>
      <c r="G2" s="3"/>
      <c r="H2" s="4"/>
    </row>
    <row r="3" spans="1:9" s="13" customFormat="1" ht="24" customHeight="1" x14ac:dyDescent="0.3">
      <c r="A3" s="12"/>
      <c r="B3" s="9" t="str">
        <f>WeekStart</f>
        <v>Sunday</v>
      </c>
      <c r="C3" s="10" t="str">
        <f t="shared" ref="C3:H3" si="0">TEXT(C4,"dddd")</f>
        <v>Monday</v>
      </c>
      <c r="D3" s="10" t="str">
        <f t="shared" si="0"/>
        <v>Tuesday</v>
      </c>
      <c r="E3" s="10" t="str">
        <f t="shared" si="0"/>
        <v>Wednesday</v>
      </c>
      <c r="F3" s="10" t="str">
        <f t="shared" si="0"/>
        <v>Thursday</v>
      </c>
      <c r="G3" s="10" t="str">
        <f t="shared" si="0"/>
        <v>Friday</v>
      </c>
      <c r="H3" s="11" t="str">
        <f t="shared" si="0"/>
        <v>Saturday</v>
      </c>
    </row>
    <row r="4" spans="1:9" s="6" customFormat="1" ht="24" customHeight="1" x14ac:dyDescent="0.3">
      <c r="A4" s="5"/>
      <c r="B4" s="14">
        <f t="array" ref="B4:H4">DaysAndWeeks+DATE(CalendarYear,12,1)-WEEKDAY(DATE(CalendarYear,12,1),(WeekStart="Monday")+1)+1</f>
        <v>44528</v>
      </c>
      <c r="C4" s="14">
        <v>44529</v>
      </c>
      <c r="D4" s="14">
        <v>44530</v>
      </c>
      <c r="E4" s="14">
        <v>44531</v>
      </c>
      <c r="F4" s="14">
        <v>44532</v>
      </c>
      <c r="G4" s="14">
        <v>44533</v>
      </c>
      <c r="H4" s="15">
        <v>44534</v>
      </c>
    </row>
    <row r="5" spans="1:9" s="18" customFormat="1" ht="56.1" customHeight="1" x14ac:dyDescent="0.3">
      <c r="A5" s="17"/>
      <c r="B5" s="16"/>
      <c r="C5" s="16"/>
      <c r="D5" s="16"/>
      <c r="E5" s="16"/>
      <c r="F5" s="16"/>
      <c r="G5" s="16"/>
      <c r="H5" s="16"/>
    </row>
    <row r="6" spans="1:9" s="6" customFormat="1" ht="24" customHeight="1" x14ac:dyDescent="0.3">
      <c r="A6" s="5"/>
      <c r="B6" s="8">
        <f t="array" ref="B6:H6">DaysAndWeeks+DATE(CalendarYear,12,1)-WEEKDAY(DATE(CalendarYear,12,1),(WeekStart="Monday")+1)+8</f>
        <v>44535</v>
      </c>
      <c r="C6" s="8">
        <v>44536</v>
      </c>
      <c r="D6" s="8">
        <v>44537</v>
      </c>
      <c r="E6" s="8">
        <v>44538</v>
      </c>
      <c r="F6" s="8">
        <v>44539</v>
      </c>
      <c r="G6" s="8">
        <v>44540</v>
      </c>
      <c r="H6" s="8">
        <v>44541</v>
      </c>
    </row>
    <row r="7" spans="1:9" s="18" customFormat="1" ht="56.1" customHeight="1" x14ac:dyDescent="0.3">
      <c r="A7" s="17"/>
      <c r="B7" s="19"/>
      <c r="C7" s="19"/>
      <c r="D7" s="19"/>
      <c r="E7" s="19"/>
      <c r="F7" s="19"/>
      <c r="G7" s="19"/>
      <c r="H7" s="19"/>
    </row>
    <row r="8" spans="1:9" s="6" customFormat="1" ht="24" customHeight="1" x14ac:dyDescent="0.3">
      <c r="A8" s="5"/>
      <c r="B8" s="7">
        <f t="array" ref="B8:H8">DaysAndWeeks+DATE(CalendarYear,12,1)-WEEKDAY(DATE(CalendarYear,12,1),(WeekStart="Monday")+1)+15</f>
        <v>44542</v>
      </c>
      <c r="C8" s="7">
        <v>44543</v>
      </c>
      <c r="D8" s="7">
        <v>44544</v>
      </c>
      <c r="E8" s="7">
        <v>44545</v>
      </c>
      <c r="F8" s="7">
        <v>44546</v>
      </c>
      <c r="G8" s="7">
        <v>44547</v>
      </c>
      <c r="H8" s="7">
        <v>44548</v>
      </c>
    </row>
    <row r="9" spans="1:9" s="18" customFormat="1" ht="56.1" customHeight="1" x14ac:dyDescent="0.3">
      <c r="A9" s="17"/>
      <c r="B9" s="16"/>
      <c r="C9" s="16"/>
      <c r="D9" s="16"/>
      <c r="E9" s="16"/>
      <c r="F9" s="16"/>
      <c r="G9" s="16"/>
      <c r="H9" s="16"/>
    </row>
    <row r="10" spans="1:9" s="6" customFormat="1" ht="24" customHeight="1" x14ac:dyDescent="0.3">
      <c r="A10" s="5"/>
      <c r="B10" s="8">
        <f t="array" ref="B10:H10">DaysAndWeeks+DATE(CalendarYear,12,1)-WEEKDAY(DATE(CalendarYear,12,1),(WeekStart="Monday")+1)+22</f>
        <v>44549</v>
      </c>
      <c r="C10" s="8">
        <v>44550</v>
      </c>
      <c r="D10" s="8">
        <v>44551</v>
      </c>
      <c r="E10" s="8">
        <v>44552</v>
      </c>
      <c r="F10" s="8">
        <v>44553</v>
      </c>
      <c r="G10" s="8">
        <v>44554</v>
      </c>
      <c r="H10" s="8">
        <v>44555</v>
      </c>
    </row>
    <row r="11" spans="1:9" s="18" customFormat="1" ht="56.1" customHeight="1" x14ac:dyDescent="0.3">
      <c r="A11" s="17"/>
      <c r="B11" s="19"/>
      <c r="C11" s="19"/>
      <c r="D11" s="19"/>
      <c r="E11" s="19"/>
      <c r="F11" s="19"/>
      <c r="G11" s="19"/>
      <c r="H11" s="19"/>
    </row>
    <row r="12" spans="1:9" s="6" customFormat="1" ht="24" customHeight="1" x14ac:dyDescent="0.3">
      <c r="A12" s="5"/>
      <c r="B12" s="7">
        <f t="array" ref="B12:H12">DaysAndWeeks+DATE(CalendarYear,12,1)-WEEKDAY(DATE(CalendarYear,12,1),(WeekStart="Monday")+1)+29</f>
        <v>44556</v>
      </c>
      <c r="C12" s="7">
        <v>44557</v>
      </c>
      <c r="D12" s="7">
        <v>44558</v>
      </c>
      <c r="E12" s="7">
        <v>44559</v>
      </c>
      <c r="F12" s="7">
        <v>44560</v>
      </c>
      <c r="G12" s="7">
        <v>44561</v>
      </c>
      <c r="H12" s="7">
        <v>44562</v>
      </c>
    </row>
    <row r="13" spans="1:9" s="18" customFormat="1" ht="56.1" customHeight="1" x14ac:dyDescent="0.3">
      <c r="A13" s="17"/>
      <c r="B13" s="16"/>
      <c r="C13" s="16"/>
      <c r="D13" s="16"/>
      <c r="E13" s="16"/>
      <c r="F13" s="16"/>
      <c r="G13" s="16"/>
      <c r="H13" s="16"/>
    </row>
    <row r="14" spans="1:9" s="6" customFormat="1" ht="24" customHeight="1" x14ac:dyDescent="0.3">
      <c r="A14" s="5"/>
      <c r="B14" s="8">
        <f t="array" ref="B14:C14">DaysAndWeeks+DATE(CalendarYear,12,1)-WEEKDAY(DATE(CalendarYear,12,1),(WeekStart="Monday")+1)+36</f>
        <v>44563</v>
      </c>
      <c r="C14" s="8">
        <v>44564</v>
      </c>
      <c r="D14" s="50" t="s">
        <v>1</v>
      </c>
      <c r="E14" s="50"/>
      <c r="F14" s="50"/>
      <c r="G14" s="50"/>
      <c r="H14" s="51"/>
    </row>
    <row r="15" spans="1:9" s="18" customFormat="1" ht="56.1" customHeight="1" x14ac:dyDescent="0.3">
      <c r="A15" s="17"/>
      <c r="B15" s="19"/>
      <c r="C15" s="19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December month calendar" sqref="A1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  <dataValidation allowBlank="1" showInputMessage="1" prompt="Enter monthly Notes in cell below" sqref="D14:H14"/>
    <dataValidation allowBlank="1" showInputMessage="1" prompt="Enter monthly Notes in this cell" sqref="D15:H15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49" t="str">
        <f>"February "&amp;CalendarYear</f>
        <v>February 2021</v>
      </c>
      <c r="C2" s="49"/>
      <c r="D2" s="49"/>
      <c r="E2" s="3"/>
      <c r="F2" s="3"/>
      <c r="G2" s="3"/>
      <c r="H2" s="4"/>
    </row>
    <row r="3" spans="1:9" s="13" customFormat="1" ht="24" customHeight="1" x14ac:dyDescent="0.3">
      <c r="A3" s="12"/>
      <c r="B3" s="9" t="str">
        <f>WeekStart</f>
        <v>Sunday</v>
      </c>
      <c r="C3" s="10" t="str">
        <f t="shared" ref="C3:H3" si="0">TEXT(C4,"dddd")</f>
        <v>Monday</v>
      </c>
      <c r="D3" s="10" t="str">
        <f t="shared" si="0"/>
        <v>Tuesday</v>
      </c>
      <c r="E3" s="10" t="str">
        <f t="shared" si="0"/>
        <v>Wednesday</v>
      </c>
      <c r="F3" s="10" t="str">
        <f t="shared" si="0"/>
        <v>Thursday</v>
      </c>
      <c r="G3" s="10" t="str">
        <f t="shared" si="0"/>
        <v>Friday</v>
      </c>
      <c r="H3" s="11" t="str">
        <f t="shared" si="0"/>
        <v>Saturday</v>
      </c>
    </row>
    <row r="4" spans="1:9" s="6" customFormat="1" ht="24" customHeight="1" x14ac:dyDescent="0.3">
      <c r="A4" s="5"/>
      <c r="B4" s="14">
        <f t="array" ref="B4:H4">DaysAndWeeks+DATE(CalendarYear,2,1)-WEEKDAY(DATE(CalendarYear,2,1),(WeekStart="Monday")+1)+1</f>
        <v>44227</v>
      </c>
      <c r="C4" s="14">
        <v>44228</v>
      </c>
      <c r="D4" s="14">
        <v>44229</v>
      </c>
      <c r="E4" s="14">
        <v>44230</v>
      </c>
      <c r="F4" s="14">
        <v>44231</v>
      </c>
      <c r="G4" s="14">
        <v>44232</v>
      </c>
      <c r="H4" s="15">
        <v>44233</v>
      </c>
    </row>
    <row r="5" spans="1:9" s="18" customFormat="1" ht="56.1" customHeight="1" x14ac:dyDescent="0.3">
      <c r="A5" s="17"/>
      <c r="B5" s="16"/>
      <c r="C5" s="16"/>
      <c r="D5" s="16"/>
      <c r="E5" s="16"/>
      <c r="F5" s="16"/>
      <c r="G5" s="16"/>
      <c r="H5" s="16"/>
    </row>
    <row r="6" spans="1:9" s="6" customFormat="1" ht="24" customHeight="1" x14ac:dyDescent="0.3">
      <c r="A6" s="5"/>
      <c r="B6" s="8">
        <f t="array" ref="B6:H6">DaysAndWeeks+DATE(CalendarYear,2,1)-WEEKDAY(DATE(CalendarYear,2,1),(WeekStart="Monday")+1)+8</f>
        <v>44234</v>
      </c>
      <c r="C6" s="8">
        <v>44235</v>
      </c>
      <c r="D6" s="8">
        <v>44236</v>
      </c>
      <c r="E6" s="8">
        <v>44237</v>
      </c>
      <c r="F6" s="8">
        <v>44238</v>
      </c>
      <c r="G6" s="8">
        <v>44239</v>
      </c>
      <c r="H6" s="8">
        <v>44240</v>
      </c>
    </row>
    <row r="7" spans="1:9" s="18" customFormat="1" ht="56.1" customHeight="1" x14ac:dyDescent="0.3">
      <c r="A7" s="17"/>
      <c r="B7" s="19"/>
      <c r="C7" s="19"/>
      <c r="D7" s="19"/>
      <c r="E7" s="19"/>
      <c r="F7" s="19"/>
      <c r="G7" s="19"/>
      <c r="H7" s="19"/>
    </row>
    <row r="8" spans="1:9" s="6" customFormat="1" ht="24" customHeight="1" x14ac:dyDescent="0.3">
      <c r="A8" s="5"/>
      <c r="B8" s="7">
        <f t="array" ref="B8:H8">DaysAndWeeks+DATE(CalendarYear,2,1)-WEEKDAY(DATE(CalendarYear,2,1),(WeekStart="Monday")+1)+15</f>
        <v>44241</v>
      </c>
      <c r="C8" s="7">
        <v>44242</v>
      </c>
      <c r="D8" s="7">
        <v>44243</v>
      </c>
      <c r="E8" s="7">
        <v>44244</v>
      </c>
      <c r="F8" s="7">
        <v>44245</v>
      </c>
      <c r="G8" s="7">
        <v>44246</v>
      </c>
      <c r="H8" s="7">
        <v>44247</v>
      </c>
    </row>
    <row r="9" spans="1:9" s="18" customFormat="1" ht="56.1" customHeight="1" x14ac:dyDescent="0.3">
      <c r="A9" s="17"/>
      <c r="B9" s="16"/>
      <c r="C9" s="16"/>
      <c r="D9" s="16"/>
      <c r="E9" s="16"/>
      <c r="F9" s="16"/>
      <c r="G9" s="16"/>
      <c r="H9" s="16"/>
    </row>
    <row r="10" spans="1:9" s="6" customFormat="1" ht="24" customHeight="1" x14ac:dyDescent="0.3">
      <c r="A10" s="5"/>
      <c r="B10" s="8">
        <f t="array" ref="B10:H10">DaysAndWeeks+DATE(CalendarYear,2,1)-WEEKDAY(DATE(CalendarYear,2,1),(WeekStart="Monday")+1)+22</f>
        <v>44248</v>
      </c>
      <c r="C10" s="8">
        <v>44249</v>
      </c>
      <c r="D10" s="8">
        <v>44250</v>
      </c>
      <c r="E10" s="8">
        <v>44251</v>
      </c>
      <c r="F10" s="8">
        <v>44252</v>
      </c>
      <c r="G10" s="8">
        <v>44253</v>
      </c>
      <c r="H10" s="8">
        <v>44254</v>
      </c>
    </row>
    <row r="11" spans="1:9" s="18" customFormat="1" ht="56.1" customHeight="1" x14ac:dyDescent="0.3">
      <c r="A11" s="17"/>
      <c r="B11" s="19"/>
      <c r="C11" s="19"/>
      <c r="D11" s="19"/>
      <c r="E11" s="19"/>
      <c r="F11" s="19"/>
      <c r="G11" s="19"/>
      <c r="H11" s="19"/>
    </row>
    <row r="12" spans="1:9" s="6" customFormat="1" ht="24" customHeight="1" x14ac:dyDescent="0.3">
      <c r="A12" s="5"/>
      <c r="B12" s="7">
        <f t="array" ref="B12:H12">DaysAndWeeks+DATE(CalendarYear,2,1)-WEEKDAY(DATE(CalendarYear,2,1),(WeekStart="Monday")+1)+29</f>
        <v>44255</v>
      </c>
      <c r="C12" s="7">
        <v>44256</v>
      </c>
      <c r="D12" s="7">
        <v>44257</v>
      </c>
      <c r="E12" s="7">
        <v>44258</v>
      </c>
      <c r="F12" s="7">
        <v>44259</v>
      </c>
      <c r="G12" s="7">
        <v>44260</v>
      </c>
      <c r="H12" s="7">
        <v>44261</v>
      </c>
    </row>
    <row r="13" spans="1:9" s="18" customFormat="1" ht="56.1" customHeight="1" x14ac:dyDescent="0.3">
      <c r="A13" s="17"/>
      <c r="B13" s="16"/>
      <c r="C13" s="16"/>
      <c r="D13" s="16"/>
      <c r="E13" s="16"/>
      <c r="F13" s="16"/>
      <c r="G13" s="16"/>
      <c r="H13" s="16"/>
    </row>
    <row r="14" spans="1:9" s="6" customFormat="1" ht="24" customHeight="1" x14ac:dyDescent="0.3">
      <c r="A14" s="5"/>
      <c r="B14" s="8">
        <f t="array" ref="B14:C14">DaysAndWeeks+DATE(CalendarYear,2,1)-WEEKDAY(DATE(CalendarYear,2,1),(WeekStart="Monday")+1)+36</f>
        <v>44262</v>
      </c>
      <c r="C14" s="8">
        <v>44263</v>
      </c>
      <c r="D14" s="50" t="s">
        <v>1</v>
      </c>
      <c r="E14" s="50"/>
      <c r="F14" s="50"/>
      <c r="G14" s="50"/>
      <c r="H14" s="51"/>
    </row>
    <row r="15" spans="1:9" s="18" customFormat="1" ht="56.1" customHeight="1" x14ac:dyDescent="0.3">
      <c r="A15" s="17"/>
      <c r="B15" s="19"/>
      <c r="C15" s="19"/>
      <c r="D15" s="52"/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  <dataValidation allowBlank="1" showInputMessage="1" showErrorMessage="1" prompt="February month calendar" sqref="A1"/>
    <dataValidation allowBlank="1" showInputMessage="1" prompt="Enter monthly Notes in cell below" sqref="D14:H14"/>
    <dataValidation allowBlank="1" showInputMessage="1" prompt="Enter monthly Notes in this cell" sqref="D15:H15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55" t="str">
        <f>"March "&amp;CalendarYear</f>
        <v>March 2021</v>
      </c>
      <c r="C2" s="55"/>
      <c r="D2" s="55"/>
      <c r="E2" s="3"/>
      <c r="F2" s="3"/>
      <c r="G2" s="3"/>
      <c r="H2" s="4"/>
    </row>
    <row r="3" spans="1:9" s="13" customFormat="1" ht="24" customHeight="1" x14ac:dyDescent="0.3">
      <c r="A3" s="12"/>
      <c r="B3" s="25" t="str">
        <f>WeekStart</f>
        <v>Sunday</v>
      </c>
      <c r="C3" s="26" t="str">
        <f t="shared" ref="C3:H3" si="0">TEXT(C4,"dddd")</f>
        <v>Monday</v>
      </c>
      <c r="D3" s="26" t="str">
        <f t="shared" si="0"/>
        <v>Tuesday</v>
      </c>
      <c r="E3" s="26" t="str">
        <f t="shared" si="0"/>
        <v>Wednesday</v>
      </c>
      <c r="F3" s="26" t="str">
        <f t="shared" si="0"/>
        <v>Thursday</v>
      </c>
      <c r="G3" s="26" t="str">
        <f t="shared" si="0"/>
        <v>Friday</v>
      </c>
      <c r="H3" s="27" t="str">
        <f t="shared" si="0"/>
        <v>Saturday</v>
      </c>
    </row>
    <row r="4" spans="1:9" s="6" customFormat="1" ht="24" customHeight="1" x14ac:dyDescent="0.3">
      <c r="A4" s="5"/>
      <c r="B4" s="28">
        <f t="array" ref="B4:H4">DaysAndWeeks+DATE(CalendarYear,3,1)-WEEKDAY(DATE(CalendarYear,3,1),(WeekStart="Monday")+1)+1</f>
        <v>44255</v>
      </c>
      <c r="C4" s="28">
        <v>44256</v>
      </c>
      <c r="D4" s="28">
        <v>44257</v>
      </c>
      <c r="E4" s="28">
        <v>44258</v>
      </c>
      <c r="F4" s="28">
        <v>44259</v>
      </c>
      <c r="G4" s="28">
        <v>44260</v>
      </c>
      <c r="H4" s="28">
        <v>44261</v>
      </c>
    </row>
    <row r="5" spans="1:9" s="18" customFormat="1" ht="56.1" customHeight="1" x14ac:dyDescent="0.3">
      <c r="A5" s="17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31">
        <f t="array" ref="B6:H6">DaysAndWeeks+DATE(CalendarYear,3,1)-WEEKDAY(DATE(CalendarYear,3,1),(WeekStart="Monday")+1)+8</f>
        <v>44262</v>
      </c>
      <c r="C6" s="31">
        <v>44263</v>
      </c>
      <c r="D6" s="31">
        <v>44264</v>
      </c>
      <c r="E6" s="31">
        <v>44265</v>
      </c>
      <c r="F6" s="31">
        <v>44266</v>
      </c>
      <c r="G6" s="31">
        <v>44267</v>
      </c>
      <c r="H6" s="31">
        <v>44268</v>
      </c>
    </row>
    <row r="7" spans="1:9" s="18" customFormat="1" ht="56.1" customHeight="1" x14ac:dyDescent="0.3">
      <c r="A7" s="17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32">
        <f t="array" ref="B8:H8">DaysAndWeeks+DATE(CalendarYear,3,1)-WEEKDAY(DATE(CalendarYear,3,1),(WeekStart="Monday")+1)+15</f>
        <v>44269</v>
      </c>
      <c r="C8" s="32">
        <v>44270</v>
      </c>
      <c r="D8" s="32">
        <v>44271</v>
      </c>
      <c r="E8" s="32">
        <v>44272</v>
      </c>
      <c r="F8" s="32">
        <v>44273</v>
      </c>
      <c r="G8" s="32">
        <v>44274</v>
      </c>
      <c r="H8" s="32">
        <v>44275</v>
      </c>
    </row>
    <row r="9" spans="1:9" s="18" customFormat="1" ht="56.1" customHeight="1" x14ac:dyDescent="0.3">
      <c r="A9" s="17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31">
        <f t="array" ref="B10:H10">DaysAndWeeks+DATE(CalendarYear,3,1)-WEEKDAY(DATE(CalendarYear,3,1),(WeekStart="Monday")+1)+22</f>
        <v>44276</v>
      </c>
      <c r="C10" s="31">
        <v>44277</v>
      </c>
      <c r="D10" s="31">
        <v>44278</v>
      </c>
      <c r="E10" s="31">
        <v>44279</v>
      </c>
      <c r="F10" s="31">
        <v>44280</v>
      </c>
      <c r="G10" s="31">
        <v>44281</v>
      </c>
      <c r="H10" s="31">
        <v>44282</v>
      </c>
    </row>
    <row r="11" spans="1:9" s="18" customFormat="1" ht="56.1" customHeight="1" x14ac:dyDescent="0.3">
      <c r="A11" s="17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32">
        <f t="array" ref="B12:H12">DaysAndWeeks+DATE(CalendarYear,3,1)-WEEKDAY(DATE(CalendarYear,3,1),(WeekStart="Monday")+1)+29</f>
        <v>44283</v>
      </c>
      <c r="C12" s="32">
        <v>44284</v>
      </c>
      <c r="D12" s="32">
        <v>44285</v>
      </c>
      <c r="E12" s="32">
        <v>44286</v>
      </c>
      <c r="F12" s="32">
        <v>44287</v>
      </c>
      <c r="G12" s="32">
        <v>44288</v>
      </c>
      <c r="H12" s="32">
        <v>44289</v>
      </c>
    </row>
    <row r="13" spans="1:9" s="18" customFormat="1" ht="56.1" customHeight="1" x14ac:dyDescent="0.3">
      <c r="A13" s="17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31">
        <f t="array" ref="B14:C14">DaysAndWeeks+DATE(CalendarYear,3,1)-WEEKDAY(DATE(CalendarYear,3,1),(WeekStart="Monday")+1)+36</f>
        <v>44290</v>
      </c>
      <c r="C14" s="31">
        <v>44291</v>
      </c>
      <c r="D14" s="56" t="s">
        <v>1</v>
      </c>
      <c r="E14" s="56"/>
      <c r="F14" s="56"/>
      <c r="G14" s="56"/>
      <c r="H14" s="57"/>
    </row>
    <row r="15" spans="1:9" s="18" customFormat="1" ht="56.1" customHeight="1" x14ac:dyDescent="0.3">
      <c r="A15" s="17"/>
      <c r="B15" s="29"/>
      <c r="C15" s="29"/>
      <c r="D15" s="58"/>
      <c r="E15" s="58"/>
      <c r="F15" s="58"/>
      <c r="G15" s="58"/>
      <c r="H15" s="59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ch month calendar" sqref="A1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Automatically determined weekday" sqref="C3:H3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prompt="Enter monthly Notes in this cell" sqref="D15:H15"/>
    <dataValidation allowBlank="1" showInputMessage="1" prompt="Enter monthly Notes in cell below" sqref="D14:H14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55" t="str">
        <f>"April "&amp;CalendarYear</f>
        <v>April 2021</v>
      </c>
      <c r="C2" s="55"/>
      <c r="D2" s="55"/>
      <c r="E2" s="3"/>
      <c r="F2" s="3"/>
      <c r="G2" s="3"/>
      <c r="H2" s="4"/>
    </row>
    <row r="3" spans="1:9" s="13" customFormat="1" ht="24" customHeight="1" x14ac:dyDescent="0.3">
      <c r="A3" s="12"/>
      <c r="B3" s="25" t="str">
        <f>WeekStart</f>
        <v>Sunday</v>
      </c>
      <c r="C3" s="26" t="str">
        <f t="shared" ref="C3:H3" si="0">TEXT(C4,"dddd")</f>
        <v>Monday</v>
      </c>
      <c r="D3" s="26" t="str">
        <f t="shared" si="0"/>
        <v>Tuesday</v>
      </c>
      <c r="E3" s="26" t="str">
        <f t="shared" si="0"/>
        <v>Wednesday</v>
      </c>
      <c r="F3" s="26" t="str">
        <f t="shared" si="0"/>
        <v>Thursday</v>
      </c>
      <c r="G3" s="26" t="str">
        <f t="shared" si="0"/>
        <v>Friday</v>
      </c>
      <c r="H3" s="27" t="str">
        <f t="shared" si="0"/>
        <v>Saturday</v>
      </c>
    </row>
    <row r="4" spans="1:9" s="6" customFormat="1" ht="24" customHeight="1" x14ac:dyDescent="0.3">
      <c r="A4" s="5"/>
      <c r="B4" s="28">
        <f t="array" ref="B4:H4">DaysAndWeeks+DATE(CalendarYear,4,1)-WEEKDAY(DATE(CalendarYear,4,1),(WeekStart="Monday")+1)+1</f>
        <v>44283</v>
      </c>
      <c r="C4" s="28">
        <v>44284</v>
      </c>
      <c r="D4" s="28">
        <v>44285</v>
      </c>
      <c r="E4" s="28">
        <v>44286</v>
      </c>
      <c r="F4" s="28">
        <v>44287</v>
      </c>
      <c r="G4" s="28">
        <v>44288</v>
      </c>
      <c r="H4" s="28">
        <v>44289</v>
      </c>
    </row>
    <row r="5" spans="1:9" s="18" customFormat="1" ht="56.1" customHeight="1" x14ac:dyDescent="0.3">
      <c r="A5" s="17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31">
        <f t="array" ref="B6:H6">DaysAndWeeks+DATE(CalendarYear,4,1)-WEEKDAY(DATE(CalendarYear,4,1),(WeekStart="Monday")+1)+8</f>
        <v>44290</v>
      </c>
      <c r="C6" s="31">
        <v>44291</v>
      </c>
      <c r="D6" s="31">
        <v>44292</v>
      </c>
      <c r="E6" s="31">
        <v>44293</v>
      </c>
      <c r="F6" s="31">
        <v>44294</v>
      </c>
      <c r="G6" s="31">
        <v>44295</v>
      </c>
      <c r="H6" s="31">
        <v>44296</v>
      </c>
    </row>
    <row r="7" spans="1:9" s="18" customFormat="1" ht="56.1" customHeight="1" x14ac:dyDescent="0.3">
      <c r="A7" s="17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32">
        <f t="array" ref="B8:H8">DaysAndWeeks+DATE(CalendarYear,4,1)-WEEKDAY(DATE(CalendarYear,4,1),(WeekStart="Monday")+1)+15</f>
        <v>44297</v>
      </c>
      <c r="C8" s="32">
        <v>44298</v>
      </c>
      <c r="D8" s="32">
        <v>44299</v>
      </c>
      <c r="E8" s="32">
        <v>44300</v>
      </c>
      <c r="F8" s="32">
        <v>44301</v>
      </c>
      <c r="G8" s="32">
        <v>44302</v>
      </c>
      <c r="H8" s="32">
        <v>44303</v>
      </c>
    </row>
    <row r="9" spans="1:9" s="18" customFormat="1" ht="56.1" customHeight="1" x14ac:dyDescent="0.3">
      <c r="A9" s="17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31">
        <f t="array" ref="B10:H10">DaysAndWeeks+DATE(CalendarYear,4,1)-WEEKDAY(DATE(CalendarYear,4,1),(WeekStart="Monday")+1)+22</f>
        <v>44304</v>
      </c>
      <c r="C10" s="31">
        <v>44305</v>
      </c>
      <c r="D10" s="31">
        <v>44306</v>
      </c>
      <c r="E10" s="31">
        <v>44307</v>
      </c>
      <c r="F10" s="31">
        <v>44308</v>
      </c>
      <c r="G10" s="31">
        <v>44309</v>
      </c>
      <c r="H10" s="31">
        <v>44310</v>
      </c>
    </row>
    <row r="11" spans="1:9" s="18" customFormat="1" ht="56.1" customHeight="1" x14ac:dyDescent="0.3">
      <c r="A11" s="17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32">
        <f t="array" ref="B12:H12">DaysAndWeeks+DATE(CalendarYear,4,1)-WEEKDAY(DATE(CalendarYear,4,1),(WeekStart="Monday")+1)+29</f>
        <v>44311</v>
      </c>
      <c r="C12" s="32">
        <v>44312</v>
      </c>
      <c r="D12" s="32">
        <v>44313</v>
      </c>
      <c r="E12" s="32">
        <v>44314</v>
      </c>
      <c r="F12" s="32">
        <v>44315</v>
      </c>
      <c r="G12" s="32">
        <v>44316</v>
      </c>
      <c r="H12" s="32">
        <v>44317</v>
      </c>
    </row>
    <row r="13" spans="1:9" s="18" customFormat="1" ht="56.1" customHeight="1" x14ac:dyDescent="0.3">
      <c r="A13" s="17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31">
        <f t="array" ref="B14:C14">DaysAndWeeks+DATE(CalendarYear,4,1)-WEEKDAY(DATE(CalendarYear,4,1),(WeekStart="Monday")+1)+36</f>
        <v>44318</v>
      </c>
      <c r="C14" s="31">
        <v>44319</v>
      </c>
      <c r="D14" s="56" t="s">
        <v>1</v>
      </c>
      <c r="E14" s="56"/>
      <c r="F14" s="56"/>
      <c r="G14" s="56"/>
      <c r="H14" s="57"/>
    </row>
    <row r="15" spans="1:9" s="18" customFormat="1" ht="56.1" customHeight="1" x14ac:dyDescent="0.3">
      <c r="A15" s="17"/>
      <c r="B15" s="29"/>
      <c r="C15" s="29"/>
      <c r="D15" s="58"/>
      <c r="E15" s="58"/>
      <c r="F15" s="58"/>
      <c r="G15" s="58"/>
      <c r="H15" s="59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April month calendar" sqref="A1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  <dataValidation allowBlank="1" showInputMessage="1" prompt="Enter monthly Notes in cell below" sqref="D14:H14"/>
    <dataValidation allowBlank="1" showInputMessage="1" prompt="Enter monthly Notes in this cell" sqref="D15:H15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55" t="str">
        <f>"May "&amp;CalendarYear</f>
        <v>May 2021</v>
      </c>
      <c r="C2" s="55"/>
      <c r="D2" s="55"/>
      <c r="E2" s="3"/>
      <c r="F2" s="3"/>
      <c r="G2" s="3"/>
      <c r="H2" s="4"/>
    </row>
    <row r="3" spans="1:9" s="13" customFormat="1" ht="24" customHeight="1" x14ac:dyDescent="0.3">
      <c r="A3" s="12"/>
      <c r="B3" s="25" t="str">
        <f>WeekStart</f>
        <v>Sunday</v>
      </c>
      <c r="C3" s="26" t="str">
        <f t="shared" ref="C3:H3" si="0">TEXT(C4,"dddd")</f>
        <v>Monday</v>
      </c>
      <c r="D3" s="26" t="str">
        <f t="shared" si="0"/>
        <v>Tuesday</v>
      </c>
      <c r="E3" s="26" t="str">
        <f t="shared" si="0"/>
        <v>Wednesday</v>
      </c>
      <c r="F3" s="26" t="str">
        <f t="shared" si="0"/>
        <v>Thursday</v>
      </c>
      <c r="G3" s="26" t="str">
        <f t="shared" si="0"/>
        <v>Friday</v>
      </c>
      <c r="H3" s="27" t="str">
        <f t="shared" si="0"/>
        <v>Saturday</v>
      </c>
    </row>
    <row r="4" spans="1:9" s="6" customFormat="1" ht="24" customHeight="1" x14ac:dyDescent="0.3">
      <c r="A4" s="5"/>
      <c r="B4" s="28">
        <f t="array" ref="B4:H4">DaysAndWeeks+DATE(CalendarYear,5,1)-WEEKDAY(DATE(CalendarYear,5,1),(WeekStart="Monday")+1)+1</f>
        <v>44311</v>
      </c>
      <c r="C4" s="28">
        <v>44312</v>
      </c>
      <c r="D4" s="28">
        <v>44313</v>
      </c>
      <c r="E4" s="28">
        <v>44314</v>
      </c>
      <c r="F4" s="28">
        <v>44315</v>
      </c>
      <c r="G4" s="28">
        <v>44316</v>
      </c>
      <c r="H4" s="28">
        <v>44317</v>
      </c>
    </row>
    <row r="5" spans="1:9" s="18" customFormat="1" ht="56.1" customHeight="1" x14ac:dyDescent="0.3">
      <c r="A5" s="17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31">
        <f t="array" ref="B6:H6">DaysAndWeeks+DATE(CalendarYear,5,1)-WEEKDAY(DATE(CalendarYear,5,1),(WeekStart="Monday")+1)+8</f>
        <v>44318</v>
      </c>
      <c r="C6" s="31">
        <v>44319</v>
      </c>
      <c r="D6" s="31">
        <v>44320</v>
      </c>
      <c r="E6" s="31">
        <v>44321</v>
      </c>
      <c r="F6" s="31">
        <v>44322</v>
      </c>
      <c r="G6" s="31">
        <v>44323</v>
      </c>
      <c r="H6" s="31">
        <v>44324</v>
      </c>
    </row>
    <row r="7" spans="1:9" s="18" customFormat="1" ht="56.1" customHeight="1" x14ac:dyDescent="0.3">
      <c r="A7" s="17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32">
        <f t="array" ref="B8:H8">DaysAndWeeks+DATE(CalendarYear,5,1)-WEEKDAY(DATE(CalendarYear,5,1),(WeekStart="Monday")+1)+15</f>
        <v>44325</v>
      </c>
      <c r="C8" s="32">
        <v>44326</v>
      </c>
      <c r="D8" s="32">
        <v>44327</v>
      </c>
      <c r="E8" s="32">
        <v>44328</v>
      </c>
      <c r="F8" s="32">
        <v>44329</v>
      </c>
      <c r="G8" s="32">
        <v>44330</v>
      </c>
      <c r="H8" s="32">
        <v>44331</v>
      </c>
    </row>
    <row r="9" spans="1:9" s="18" customFormat="1" ht="56.1" customHeight="1" x14ac:dyDescent="0.3">
      <c r="A9" s="17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31">
        <f t="array" ref="B10:H10">DaysAndWeeks+DATE(CalendarYear,5,1)-WEEKDAY(DATE(CalendarYear,5,1),(WeekStart="Monday")+1)+22</f>
        <v>44332</v>
      </c>
      <c r="C10" s="31">
        <v>44333</v>
      </c>
      <c r="D10" s="31">
        <v>44334</v>
      </c>
      <c r="E10" s="31">
        <v>44335</v>
      </c>
      <c r="F10" s="31">
        <v>44336</v>
      </c>
      <c r="G10" s="31">
        <v>44337</v>
      </c>
      <c r="H10" s="31">
        <v>44338</v>
      </c>
    </row>
    <row r="11" spans="1:9" s="18" customFormat="1" ht="56.1" customHeight="1" x14ac:dyDescent="0.3">
      <c r="A11" s="17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32">
        <f t="array" ref="B12:H12">DaysAndWeeks+DATE(CalendarYear,5,1)-WEEKDAY(DATE(CalendarYear,5,1),(WeekStart="Monday")+1)+29</f>
        <v>44339</v>
      </c>
      <c r="C12" s="32">
        <v>44340</v>
      </c>
      <c r="D12" s="32">
        <v>44341</v>
      </c>
      <c r="E12" s="32">
        <v>44342</v>
      </c>
      <c r="F12" s="32">
        <v>44343</v>
      </c>
      <c r="G12" s="32">
        <v>44344</v>
      </c>
      <c r="H12" s="32">
        <v>44345</v>
      </c>
    </row>
    <row r="13" spans="1:9" s="18" customFormat="1" ht="56.1" customHeight="1" x14ac:dyDescent="0.3">
      <c r="A13" s="17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31">
        <f t="array" ref="B14:C14">DaysAndWeeks+DATE(CalendarYear,5,1)-WEEKDAY(DATE(CalendarYear,5,1),(WeekStart="Monday")+1)+36</f>
        <v>44346</v>
      </c>
      <c r="C14" s="31">
        <v>44347</v>
      </c>
      <c r="D14" s="56" t="s">
        <v>1</v>
      </c>
      <c r="E14" s="56"/>
      <c r="F14" s="56"/>
      <c r="G14" s="56"/>
      <c r="H14" s="57"/>
    </row>
    <row r="15" spans="1:9" s="18" customFormat="1" ht="56.1" customHeight="1" x14ac:dyDescent="0.3">
      <c r="A15" s="17"/>
      <c r="B15" s="29"/>
      <c r="C15" s="29"/>
      <c r="D15" s="58"/>
      <c r="E15" s="58"/>
      <c r="F15" s="58"/>
      <c r="G15" s="58"/>
      <c r="H15" s="59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May month calendar" sqref="A1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prompt="Enter monthly Notes in this cell" sqref="D15:H15"/>
    <dataValidation allowBlank="1" showInputMessage="1" prompt="Enter monthly Notes in cell below" sqref="D14:H14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0" t="str">
        <f>"June "&amp;CalendarYear</f>
        <v>June 2021</v>
      </c>
      <c r="C2" s="60"/>
      <c r="D2" s="60"/>
      <c r="E2" s="3"/>
      <c r="F2" s="3"/>
      <c r="G2" s="3"/>
      <c r="H2" s="4"/>
    </row>
    <row r="3" spans="1:9" s="13" customFormat="1" ht="24" customHeight="1" x14ac:dyDescent="0.3">
      <c r="A3" s="12"/>
      <c r="B3" s="33" t="str">
        <f>WeekStart</f>
        <v>Sunday</v>
      </c>
      <c r="C3" s="34" t="str">
        <f t="shared" ref="C3:H3" si="0">TEXT(C4,"dddd")</f>
        <v>Monday</v>
      </c>
      <c r="D3" s="34" t="str">
        <f t="shared" si="0"/>
        <v>Tuesday</v>
      </c>
      <c r="E3" s="34" t="str">
        <f t="shared" si="0"/>
        <v>Wednesday</v>
      </c>
      <c r="F3" s="34" t="str">
        <f t="shared" si="0"/>
        <v>Thursday</v>
      </c>
      <c r="G3" s="34" t="str">
        <f t="shared" si="0"/>
        <v>Friday</v>
      </c>
      <c r="H3" s="35" t="str">
        <f t="shared" si="0"/>
        <v>Saturday</v>
      </c>
    </row>
    <row r="4" spans="1:9" s="6" customFormat="1" ht="24" customHeight="1" x14ac:dyDescent="0.3">
      <c r="A4" s="5"/>
      <c r="B4" s="36">
        <f t="array" ref="B4:H4">DaysAndWeeks+DATE(CalendarYear,6,1)-WEEKDAY(DATE(CalendarYear,6,1),(WeekStart="Monday")+1)+1</f>
        <v>44346</v>
      </c>
      <c r="C4" s="36">
        <v>44347</v>
      </c>
      <c r="D4" s="36">
        <v>44348</v>
      </c>
      <c r="E4" s="36">
        <v>44349</v>
      </c>
      <c r="F4" s="36">
        <v>44350</v>
      </c>
      <c r="G4" s="36">
        <v>44351</v>
      </c>
      <c r="H4" s="36">
        <v>44352</v>
      </c>
    </row>
    <row r="5" spans="1:9" s="18" customFormat="1" ht="56.1" customHeight="1" x14ac:dyDescent="0.3">
      <c r="A5" s="17"/>
      <c r="B5" s="38"/>
      <c r="C5" s="38"/>
      <c r="D5" s="38"/>
      <c r="E5" s="38"/>
      <c r="F5" s="38"/>
      <c r="G5" s="38"/>
      <c r="H5" s="38"/>
    </row>
    <row r="6" spans="1:9" s="6" customFormat="1" ht="24" customHeight="1" x14ac:dyDescent="0.3">
      <c r="A6" s="5"/>
      <c r="B6" s="39">
        <f t="array" ref="B6:H6">DaysAndWeeks+DATE(CalendarYear,6,1)-WEEKDAY(DATE(CalendarYear,6,1),(WeekStart="Monday")+1)+8</f>
        <v>44353</v>
      </c>
      <c r="C6" s="39">
        <v>44354</v>
      </c>
      <c r="D6" s="39">
        <v>44355</v>
      </c>
      <c r="E6" s="39">
        <v>44356</v>
      </c>
      <c r="F6" s="39">
        <v>44357</v>
      </c>
      <c r="G6" s="39">
        <v>44358</v>
      </c>
      <c r="H6" s="39">
        <v>44359</v>
      </c>
    </row>
    <row r="7" spans="1:9" s="18" customFormat="1" ht="56.1" customHeight="1" x14ac:dyDescent="0.3">
      <c r="A7" s="17"/>
      <c r="B7" s="37"/>
      <c r="C7" s="37"/>
      <c r="D7" s="37"/>
      <c r="E7" s="37"/>
      <c r="F7" s="37"/>
      <c r="G7" s="37"/>
      <c r="H7" s="37"/>
    </row>
    <row r="8" spans="1:9" s="6" customFormat="1" ht="24" customHeight="1" x14ac:dyDescent="0.3">
      <c r="A8" s="5"/>
      <c r="B8" s="40">
        <f t="array" ref="B8:H8">DaysAndWeeks+DATE(CalendarYear,6,1)-WEEKDAY(DATE(CalendarYear,6,1),(WeekStart="Monday")+1)+15</f>
        <v>44360</v>
      </c>
      <c r="C8" s="40">
        <v>44361</v>
      </c>
      <c r="D8" s="40">
        <v>44362</v>
      </c>
      <c r="E8" s="40">
        <v>44363</v>
      </c>
      <c r="F8" s="40">
        <v>44364</v>
      </c>
      <c r="G8" s="40">
        <v>44365</v>
      </c>
      <c r="H8" s="40">
        <v>44366</v>
      </c>
    </row>
    <row r="9" spans="1:9" s="18" customFormat="1" ht="56.1" customHeight="1" x14ac:dyDescent="0.3">
      <c r="A9" s="17"/>
      <c r="B9" s="38"/>
      <c r="C9" s="38"/>
      <c r="D9" s="38"/>
      <c r="E9" s="38"/>
      <c r="F9" s="38"/>
      <c r="G9" s="38"/>
      <c r="H9" s="38"/>
    </row>
    <row r="10" spans="1:9" s="6" customFormat="1" ht="24" customHeight="1" x14ac:dyDescent="0.3">
      <c r="A10" s="5"/>
      <c r="B10" s="39">
        <f t="array" ref="B10:H10">DaysAndWeeks+DATE(CalendarYear,6,1)-WEEKDAY(DATE(CalendarYear,6,1),(WeekStart="Monday")+1)+22</f>
        <v>44367</v>
      </c>
      <c r="C10" s="39">
        <v>44368</v>
      </c>
      <c r="D10" s="39">
        <v>44369</v>
      </c>
      <c r="E10" s="39">
        <v>44370</v>
      </c>
      <c r="F10" s="39">
        <v>44371</v>
      </c>
      <c r="G10" s="39">
        <v>44372</v>
      </c>
      <c r="H10" s="39">
        <v>44373</v>
      </c>
    </row>
    <row r="11" spans="1:9" s="18" customFormat="1" ht="56.1" customHeight="1" x14ac:dyDescent="0.3">
      <c r="A11" s="17"/>
      <c r="B11" s="37"/>
      <c r="C11" s="37"/>
      <c r="D11" s="37"/>
      <c r="E11" s="37"/>
      <c r="F11" s="37"/>
      <c r="G11" s="37"/>
      <c r="H11" s="37"/>
    </row>
    <row r="12" spans="1:9" s="6" customFormat="1" ht="24" customHeight="1" x14ac:dyDescent="0.3">
      <c r="A12" s="5"/>
      <c r="B12" s="40">
        <f t="array" ref="B12:H12">DaysAndWeeks+DATE(CalendarYear,6,1)-WEEKDAY(DATE(CalendarYear,6,1),(WeekStart="Monday")+1)+29</f>
        <v>44374</v>
      </c>
      <c r="C12" s="40">
        <v>44375</v>
      </c>
      <c r="D12" s="40">
        <v>44376</v>
      </c>
      <c r="E12" s="40">
        <v>44377</v>
      </c>
      <c r="F12" s="40">
        <v>44378</v>
      </c>
      <c r="G12" s="40">
        <v>44379</v>
      </c>
      <c r="H12" s="40">
        <v>44380</v>
      </c>
    </row>
    <row r="13" spans="1:9" s="18" customFormat="1" ht="56.1" customHeight="1" x14ac:dyDescent="0.3">
      <c r="A13" s="17"/>
      <c r="B13" s="38"/>
      <c r="C13" s="38"/>
      <c r="D13" s="38"/>
      <c r="E13" s="38"/>
      <c r="F13" s="38"/>
      <c r="G13" s="38"/>
      <c r="H13" s="38"/>
    </row>
    <row r="14" spans="1:9" s="6" customFormat="1" ht="24" customHeight="1" x14ac:dyDescent="0.3">
      <c r="A14" s="5"/>
      <c r="B14" s="39">
        <f t="array" ref="B14:C14">DaysAndWeeks+DATE(CalendarYear,6,1)-WEEKDAY(DATE(CalendarYear,6,1),(WeekStart="Monday")+1)+36</f>
        <v>44381</v>
      </c>
      <c r="C14" s="39">
        <v>44382</v>
      </c>
      <c r="D14" s="61" t="s">
        <v>1</v>
      </c>
      <c r="E14" s="61"/>
      <c r="F14" s="61"/>
      <c r="G14" s="61"/>
      <c r="H14" s="62"/>
    </row>
    <row r="15" spans="1:9" s="18" customFormat="1" ht="56.1" customHeight="1" x14ac:dyDescent="0.3">
      <c r="A15" s="17"/>
      <c r="B15" s="37"/>
      <c r="C15" s="37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June month calendar" sqref="A1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  <dataValidation allowBlank="1" showInputMessage="1" prompt="Enter monthly Notes in cell below" sqref="D14:H14"/>
    <dataValidation allowBlank="1" showInputMessage="1" prompt="Enter monthly Notes in this cell" sqref="D15:H15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0" t="str">
        <f>"July "&amp;CalendarYear</f>
        <v>July 2021</v>
      </c>
      <c r="C2" s="60"/>
      <c r="D2" s="60"/>
      <c r="E2" s="3"/>
      <c r="F2" s="3"/>
      <c r="G2" s="3"/>
      <c r="H2" s="4"/>
    </row>
    <row r="3" spans="1:9" s="13" customFormat="1" ht="24" customHeight="1" x14ac:dyDescent="0.3">
      <c r="A3" s="12"/>
      <c r="B3" s="33" t="str">
        <f>WeekStart</f>
        <v>Sunday</v>
      </c>
      <c r="C3" s="34" t="str">
        <f t="shared" ref="C3:H3" si="0">TEXT(C4,"dddd")</f>
        <v>Monday</v>
      </c>
      <c r="D3" s="34" t="str">
        <f t="shared" si="0"/>
        <v>Tuesday</v>
      </c>
      <c r="E3" s="34" t="str">
        <f t="shared" si="0"/>
        <v>Wednesday</v>
      </c>
      <c r="F3" s="34" t="str">
        <f t="shared" si="0"/>
        <v>Thursday</v>
      </c>
      <c r="G3" s="34" t="str">
        <f t="shared" si="0"/>
        <v>Friday</v>
      </c>
      <c r="H3" s="35" t="str">
        <f t="shared" si="0"/>
        <v>Saturday</v>
      </c>
    </row>
    <row r="4" spans="1:9" s="6" customFormat="1" ht="24" customHeight="1" x14ac:dyDescent="0.3">
      <c r="A4" s="5"/>
      <c r="B4" s="36">
        <f t="array" ref="B4:H4">DaysAndWeeks+DATE(CalendarYear,7,1)-WEEKDAY(DATE(CalendarYear,7,1),(WeekStart="Monday")+1)+1</f>
        <v>44374</v>
      </c>
      <c r="C4" s="36">
        <v>44375</v>
      </c>
      <c r="D4" s="36">
        <v>44376</v>
      </c>
      <c r="E4" s="36">
        <v>44377</v>
      </c>
      <c r="F4" s="36">
        <v>44378</v>
      </c>
      <c r="G4" s="36">
        <v>44379</v>
      </c>
      <c r="H4" s="36">
        <v>44380</v>
      </c>
    </row>
    <row r="5" spans="1:9" s="18" customFormat="1" ht="56.1" customHeight="1" x14ac:dyDescent="0.3">
      <c r="A5" s="17"/>
      <c r="B5" s="38"/>
      <c r="C5" s="38"/>
      <c r="D5" s="38"/>
      <c r="E5" s="38"/>
      <c r="F5" s="38"/>
      <c r="G5" s="38"/>
      <c r="H5" s="38"/>
    </row>
    <row r="6" spans="1:9" s="6" customFormat="1" ht="24" customHeight="1" x14ac:dyDescent="0.3">
      <c r="A6" s="5"/>
      <c r="B6" s="39">
        <f t="array" ref="B6:H6">DaysAndWeeks+DATE(CalendarYear,7,1)-WEEKDAY(DATE(CalendarYear,7,1),(WeekStart="Monday")+1)+8</f>
        <v>44381</v>
      </c>
      <c r="C6" s="39">
        <v>44382</v>
      </c>
      <c r="D6" s="39">
        <v>44383</v>
      </c>
      <c r="E6" s="39">
        <v>44384</v>
      </c>
      <c r="F6" s="39">
        <v>44385</v>
      </c>
      <c r="G6" s="39">
        <v>44386</v>
      </c>
      <c r="H6" s="39">
        <v>44387</v>
      </c>
    </row>
    <row r="7" spans="1:9" s="18" customFormat="1" ht="56.1" customHeight="1" x14ac:dyDescent="0.3">
      <c r="A7" s="17"/>
      <c r="B7" s="37"/>
      <c r="C7" s="37"/>
      <c r="D7" s="37"/>
      <c r="E7" s="37"/>
      <c r="F7" s="37"/>
      <c r="G7" s="37"/>
      <c r="H7" s="37"/>
    </row>
    <row r="8" spans="1:9" s="6" customFormat="1" ht="24" customHeight="1" x14ac:dyDescent="0.3">
      <c r="A8" s="5"/>
      <c r="B8" s="40">
        <f t="array" ref="B8:H8">DaysAndWeeks+DATE(CalendarYear,7,1)-WEEKDAY(DATE(CalendarYear,7,1),(WeekStart="Monday")+1)+15</f>
        <v>44388</v>
      </c>
      <c r="C8" s="40">
        <v>44389</v>
      </c>
      <c r="D8" s="40">
        <v>44390</v>
      </c>
      <c r="E8" s="40">
        <v>44391</v>
      </c>
      <c r="F8" s="40">
        <v>44392</v>
      </c>
      <c r="G8" s="40">
        <v>44393</v>
      </c>
      <c r="H8" s="40">
        <v>44394</v>
      </c>
    </row>
    <row r="9" spans="1:9" s="18" customFormat="1" ht="56.1" customHeight="1" x14ac:dyDescent="0.3">
      <c r="A9" s="17"/>
      <c r="B9" s="38"/>
      <c r="C9" s="38"/>
      <c r="D9" s="38"/>
      <c r="E9" s="38"/>
      <c r="F9" s="38"/>
      <c r="G9" s="38"/>
      <c r="H9" s="38"/>
    </row>
    <row r="10" spans="1:9" s="6" customFormat="1" ht="24" customHeight="1" x14ac:dyDescent="0.3">
      <c r="A10" s="5"/>
      <c r="B10" s="39">
        <f t="array" ref="B10:H10">DaysAndWeeks+DATE(CalendarYear,7,1)-WEEKDAY(DATE(CalendarYear,7,1),(WeekStart="Monday")+1)+22</f>
        <v>44395</v>
      </c>
      <c r="C10" s="39">
        <v>44396</v>
      </c>
      <c r="D10" s="39">
        <v>44397</v>
      </c>
      <c r="E10" s="39">
        <v>44398</v>
      </c>
      <c r="F10" s="39">
        <v>44399</v>
      </c>
      <c r="G10" s="39">
        <v>44400</v>
      </c>
      <c r="H10" s="39">
        <v>44401</v>
      </c>
    </row>
    <row r="11" spans="1:9" s="18" customFormat="1" ht="56.1" customHeight="1" x14ac:dyDescent="0.3">
      <c r="A11" s="17"/>
      <c r="B11" s="37"/>
      <c r="C11" s="37"/>
      <c r="D11" s="37"/>
      <c r="E11" s="37"/>
      <c r="F11" s="37"/>
      <c r="G11" s="37"/>
      <c r="H11" s="37"/>
    </row>
    <row r="12" spans="1:9" s="6" customFormat="1" ht="24" customHeight="1" x14ac:dyDescent="0.3">
      <c r="A12" s="5"/>
      <c r="B12" s="40">
        <f t="array" ref="B12:H12">DaysAndWeeks+DATE(CalendarYear,7,1)-WEEKDAY(DATE(CalendarYear,7,1),(WeekStart="Monday")+1)+29</f>
        <v>44402</v>
      </c>
      <c r="C12" s="40">
        <v>44403</v>
      </c>
      <c r="D12" s="40">
        <v>44404</v>
      </c>
      <c r="E12" s="40">
        <v>44405</v>
      </c>
      <c r="F12" s="40">
        <v>44406</v>
      </c>
      <c r="G12" s="40">
        <v>44407</v>
      </c>
      <c r="H12" s="40">
        <v>44408</v>
      </c>
    </row>
    <row r="13" spans="1:9" s="18" customFormat="1" ht="56.1" customHeight="1" x14ac:dyDescent="0.3">
      <c r="A13" s="17"/>
      <c r="B13" s="38"/>
      <c r="C13" s="38"/>
      <c r="D13" s="38"/>
      <c r="E13" s="38"/>
      <c r="F13" s="38"/>
      <c r="G13" s="38"/>
      <c r="H13" s="38"/>
    </row>
    <row r="14" spans="1:9" s="6" customFormat="1" ht="24" customHeight="1" x14ac:dyDescent="0.3">
      <c r="A14" s="5"/>
      <c r="B14" s="39">
        <f t="array" ref="B14:C14">DaysAndWeeks+DATE(CalendarYear,7,1)-WEEKDAY(DATE(CalendarYear,7,1),(WeekStart="Monday")+1)+36</f>
        <v>44409</v>
      </c>
      <c r="C14" s="39">
        <v>44410</v>
      </c>
      <c r="D14" s="61" t="s">
        <v>1</v>
      </c>
      <c r="E14" s="61"/>
      <c r="F14" s="61"/>
      <c r="G14" s="61"/>
      <c r="H14" s="62"/>
    </row>
    <row r="15" spans="1:9" s="18" customFormat="1" ht="56.1" customHeight="1" x14ac:dyDescent="0.3">
      <c r="A15" s="17"/>
      <c r="B15" s="37"/>
      <c r="C15" s="37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July month calendar" sqref="A1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prompt="Enter monthly Notes in this cell" sqref="D15:H15"/>
    <dataValidation allowBlank="1" showInputMessage="1" prompt="Enter monthly Notes in cell below" sqref="D14:H14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  <pageSetUpPr fitToPage="1"/>
  </sheetPr>
  <dimension ref="A1:I15"/>
  <sheetViews>
    <sheetView showGridLines="0" showRowColHeader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0" t="str">
        <f>"August "&amp;CalendarYear</f>
        <v>August 2021</v>
      </c>
      <c r="C2" s="60"/>
      <c r="D2" s="60"/>
      <c r="E2" s="3"/>
      <c r="F2" s="3"/>
      <c r="G2" s="3"/>
      <c r="H2" s="4"/>
    </row>
    <row r="3" spans="1:9" s="13" customFormat="1" ht="24" customHeight="1" x14ac:dyDescent="0.3">
      <c r="A3" s="12"/>
      <c r="B3" s="33" t="str">
        <f>WeekStart</f>
        <v>Sunday</v>
      </c>
      <c r="C3" s="34" t="str">
        <f t="shared" ref="C3:H3" si="0">TEXT(C4,"dddd")</f>
        <v>Monday</v>
      </c>
      <c r="D3" s="34" t="str">
        <f t="shared" si="0"/>
        <v>Tuesday</v>
      </c>
      <c r="E3" s="34" t="str">
        <f t="shared" si="0"/>
        <v>Wednesday</v>
      </c>
      <c r="F3" s="34" t="str">
        <f t="shared" si="0"/>
        <v>Thursday</v>
      </c>
      <c r="G3" s="34" t="str">
        <f t="shared" si="0"/>
        <v>Friday</v>
      </c>
      <c r="H3" s="35" t="str">
        <f t="shared" si="0"/>
        <v>Saturday</v>
      </c>
    </row>
    <row r="4" spans="1:9" s="6" customFormat="1" ht="24" customHeight="1" x14ac:dyDescent="0.3">
      <c r="A4" s="5"/>
      <c r="B4" s="36">
        <f t="array" ref="B4:H4">DaysAndWeeks+DATE(CalendarYear,8,1)-WEEKDAY(DATE(CalendarYear,8,1),(WeekStart="Monday")+1)+1</f>
        <v>44409</v>
      </c>
      <c r="C4" s="36">
        <v>44410</v>
      </c>
      <c r="D4" s="36">
        <v>44411</v>
      </c>
      <c r="E4" s="36">
        <v>44412</v>
      </c>
      <c r="F4" s="36">
        <v>44413</v>
      </c>
      <c r="G4" s="36">
        <v>44414</v>
      </c>
      <c r="H4" s="36">
        <v>44415</v>
      </c>
    </row>
    <row r="5" spans="1:9" s="18" customFormat="1" ht="56.1" customHeight="1" x14ac:dyDescent="0.3">
      <c r="A5" s="17"/>
      <c r="B5" s="38"/>
      <c r="C5" s="38"/>
      <c r="D5" s="38"/>
      <c r="E5" s="38"/>
      <c r="F5" s="38"/>
      <c r="G5" s="38"/>
      <c r="H5" s="38"/>
    </row>
    <row r="6" spans="1:9" s="6" customFormat="1" ht="24" customHeight="1" x14ac:dyDescent="0.3">
      <c r="A6" s="5"/>
      <c r="B6" s="39">
        <f t="array" ref="B6:H6">DaysAndWeeks+DATE(CalendarYear,8,1)-WEEKDAY(DATE(CalendarYear,8,1),(WeekStart="Monday")+1)+8</f>
        <v>44416</v>
      </c>
      <c r="C6" s="39">
        <v>44417</v>
      </c>
      <c r="D6" s="39">
        <v>44418</v>
      </c>
      <c r="E6" s="39">
        <v>44419</v>
      </c>
      <c r="F6" s="39">
        <v>44420</v>
      </c>
      <c r="G6" s="39">
        <v>44421</v>
      </c>
      <c r="H6" s="39">
        <v>44422</v>
      </c>
    </row>
    <row r="7" spans="1:9" s="18" customFormat="1" ht="56.1" customHeight="1" x14ac:dyDescent="0.3">
      <c r="A7" s="17"/>
      <c r="B7" s="37"/>
      <c r="C7" s="37"/>
      <c r="D7" s="37"/>
      <c r="E7" s="37"/>
      <c r="F7" s="37"/>
      <c r="G7" s="37"/>
      <c r="H7" s="37"/>
    </row>
    <row r="8" spans="1:9" s="6" customFormat="1" ht="24" customHeight="1" x14ac:dyDescent="0.3">
      <c r="A8" s="5"/>
      <c r="B8" s="40">
        <f t="array" ref="B8:H8">DaysAndWeeks+DATE(CalendarYear,8,1)-WEEKDAY(DATE(CalendarYear,8,1),(WeekStart="Monday")+1)+15</f>
        <v>44423</v>
      </c>
      <c r="C8" s="40">
        <v>44424</v>
      </c>
      <c r="D8" s="40">
        <v>44425</v>
      </c>
      <c r="E8" s="40">
        <v>44426</v>
      </c>
      <c r="F8" s="40">
        <v>44427</v>
      </c>
      <c r="G8" s="40">
        <v>44428</v>
      </c>
      <c r="H8" s="40">
        <v>44429</v>
      </c>
    </row>
    <row r="9" spans="1:9" s="18" customFormat="1" ht="56.1" customHeight="1" x14ac:dyDescent="0.3">
      <c r="A9" s="17"/>
      <c r="B9" s="38"/>
      <c r="C9" s="38"/>
      <c r="D9" s="38"/>
      <c r="E9" s="38"/>
      <c r="F9" s="38"/>
      <c r="G9" s="38"/>
      <c r="H9" s="38"/>
    </row>
    <row r="10" spans="1:9" s="6" customFormat="1" ht="24" customHeight="1" x14ac:dyDescent="0.3">
      <c r="A10" s="5"/>
      <c r="B10" s="39">
        <f t="array" ref="B10:H10">DaysAndWeeks+DATE(CalendarYear,8,1)-WEEKDAY(DATE(CalendarYear,8,1),(WeekStart="Monday")+1)+22</f>
        <v>44430</v>
      </c>
      <c r="C10" s="39">
        <v>44431</v>
      </c>
      <c r="D10" s="39">
        <v>44432</v>
      </c>
      <c r="E10" s="39">
        <v>44433</v>
      </c>
      <c r="F10" s="39">
        <v>44434</v>
      </c>
      <c r="G10" s="39">
        <v>44435</v>
      </c>
      <c r="H10" s="39">
        <v>44436</v>
      </c>
    </row>
    <row r="11" spans="1:9" s="18" customFormat="1" ht="56.1" customHeight="1" x14ac:dyDescent="0.3">
      <c r="A11" s="17"/>
      <c r="B11" s="37"/>
      <c r="C11" s="37"/>
      <c r="D11" s="37"/>
      <c r="E11" s="37"/>
      <c r="F11" s="37"/>
      <c r="G11" s="37"/>
      <c r="H11" s="37"/>
    </row>
    <row r="12" spans="1:9" s="6" customFormat="1" ht="24" customHeight="1" x14ac:dyDescent="0.3">
      <c r="A12" s="5"/>
      <c r="B12" s="40">
        <f t="array" ref="B12:H12">DaysAndWeeks+DATE(CalendarYear,8,1)-WEEKDAY(DATE(CalendarYear,8,1),(WeekStart="Monday")+1)+29</f>
        <v>44437</v>
      </c>
      <c r="C12" s="40">
        <v>44438</v>
      </c>
      <c r="D12" s="40">
        <v>44439</v>
      </c>
      <c r="E12" s="40">
        <v>44440</v>
      </c>
      <c r="F12" s="40">
        <v>44441</v>
      </c>
      <c r="G12" s="40">
        <v>44442</v>
      </c>
      <c r="H12" s="40">
        <v>44443</v>
      </c>
    </row>
    <row r="13" spans="1:9" s="18" customFormat="1" ht="56.1" customHeight="1" x14ac:dyDescent="0.3">
      <c r="A13" s="17"/>
      <c r="B13" s="38"/>
      <c r="C13" s="38"/>
      <c r="D13" s="38"/>
      <c r="E13" s="38"/>
      <c r="F13" s="38"/>
      <c r="G13" s="38"/>
      <c r="H13" s="38"/>
    </row>
    <row r="14" spans="1:9" s="6" customFormat="1" ht="24" customHeight="1" x14ac:dyDescent="0.3">
      <c r="A14" s="5"/>
      <c r="B14" s="39">
        <f t="array" ref="B14:C14">DaysAndWeeks+DATE(CalendarYear,8,1)-WEEKDAY(DATE(CalendarYear,8,1),(WeekStart="Monday")+1)+36</f>
        <v>44444</v>
      </c>
      <c r="C14" s="39">
        <v>44445</v>
      </c>
      <c r="D14" s="61" t="s">
        <v>1</v>
      </c>
      <c r="E14" s="61"/>
      <c r="F14" s="61"/>
      <c r="G14" s="61"/>
      <c r="H14" s="62"/>
    </row>
    <row r="15" spans="1:9" s="18" customFormat="1" ht="56.1" customHeight="1" x14ac:dyDescent="0.3">
      <c r="A15" s="17"/>
      <c r="B15" s="37"/>
      <c r="C15" s="37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August month calendar" sqref="A1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  <dataValidation allowBlank="1" showInputMessage="1" prompt="Enter monthly Notes in cell below" sqref="D14:H14"/>
    <dataValidation allowBlank="1" showInputMessage="1" prompt="Enter monthly Notes in this cell" sqref="D15:H15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2</v>
      </c>
    </row>
    <row r="2" spans="1:9" ht="96" customHeight="1" x14ac:dyDescent="0.3">
      <c r="B2" s="65" t="str">
        <f>"September "&amp;CalendarYear</f>
        <v>September 2021</v>
      </c>
      <c r="C2" s="65"/>
      <c r="D2" s="65"/>
      <c r="E2" s="3"/>
      <c r="F2" s="3"/>
      <c r="G2" s="3"/>
      <c r="H2" s="4"/>
    </row>
    <row r="3" spans="1:9" s="13" customFormat="1" ht="24" customHeight="1" x14ac:dyDescent="0.3">
      <c r="A3" s="12"/>
      <c r="B3" s="22" t="str">
        <f>WeekStart</f>
        <v>Sunday</v>
      </c>
      <c r="C3" s="23" t="str">
        <f t="shared" ref="C3:H3" si="0">TEXT(C4,"dddd")</f>
        <v>Monday</v>
      </c>
      <c r="D3" s="23" t="str">
        <f t="shared" si="0"/>
        <v>Tuesday</v>
      </c>
      <c r="E3" s="23" t="str">
        <f t="shared" si="0"/>
        <v>Wednesday</v>
      </c>
      <c r="F3" s="23" t="str">
        <f t="shared" si="0"/>
        <v>Thursday</v>
      </c>
      <c r="G3" s="23" t="str">
        <f t="shared" si="0"/>
        <v>Friday</v>
      </c>
      <c r="H3" s="24" t="str">
        <f t="shared" si="0"/>
        <v>Saturday</v>
      </c>
    </row>
    <row r="4" spans="1:9" s="6" customFormat="1" ht="24" customHeight="1" x14ac:dyDescent="0.3">
      <c r="A4" s="5"/>
      <c r="B4" s="41">
        <f t="array" ref="B4:H4">DaysAndWeeks+DATE(CalendarYear,9,1)-WEEKDAY(DATE(CalendarYear,9,1),(WeekStart="Monday")+1)+1</f>
        <v>44437</v>
      </c>
      <c r="C4" s="41">
        <v>44438</v>
      </c>
      <c r="D4" s="41">
        <v>44439</v>
      </c>
      <c r="E4" s="41">
        <v>44440</v>
      </c>
      <c r="F4" s="41">
        <v>44441</v>
      </c>
      <c r="G4" s="41">
        <v>44442</v>
      </c>
      <c r="H4" s="41">
        <v>44443</v>
      </c>
    </row>
    <row r="5" spans="1:9" s="18" customFormat="1" ht="56.1" customHeight="1" x14ac:dyDescent="0.3">
      <c r="A5" s="17"/>
      <c r="B5" s="43"/>
      <c r="C5" s="43"/>
      <c r="D5" s="43"/>
      <c r="E5" s="43"/>
      <c r="F5" s="43"/>
      <c r="G5" s="43"/>
      <c r="H5" s="43"/>
    </row>
    <row r="6" spans="1:9" s="6" customFormat="1" ht="24" customHeight="1" x14ac:dyDescent="0.3">
      <c r="A6" s="5"/>
      <c r="B6" s="44">
        <f t="array" ref="B6:H6">DaysAndWeeks+DATE(CalendarYear,9,1)-WEEKDAY(DATE(CalendarYear,9,1),(WeekStart="Monday")+1)+8</f>
        <v>44444</v>
      </c>
      <c r="C6" s="44">
        <v>44445</v>
      </c>
      <c r="D6" s="44">
        <v>44446</v>
      </c>
      <c r="E6" s="44">
        <v>44447</v>
      </c>
      <c r="F6" s="44">
        <v>44448</v>
      </c>
      <c r="G6" s="44">
        <v>44449</v>
      </c>
      <c r="H6" s="44">
        <v>44450</v>
      </c>
    </row>
    <row r="7" spans="1:9" s="18" customFormat="1" ht="56.1" customHeight="1" x14ac:dyDescent="0.3">
      <c r="A7" s="17"/>
      <c r="B7" s="42"/>
      <c r="C7" s="42"/>
      <c r="D7" s="42"/>
      <c r="E7" s="42"/>
      <c r="F7" s="42"/>
      <c r="G7" s="42"/>
      <c r="H7" s="42"/>
    </row>
    <row r="8" spans="1:9" s="6" customFormat="1" ht="24" customHeight="1" x14ac:dyDescent="0.3">
      <c r="A8" s="5"/>
      <c r="B8" s="45">
        <f t="array" ref="B8:H8">DaysAndWeeks+DATE(CalendarYear,9,1)-WEEKDAY(DATE(CalendarYear,9,1),(WeekStart="Monday")+1)+15</f>
        <v>44451</v>
      </c>
      <c r="C8" s="45">
        <v>44452</v>
      </c>
      <c r="D8" s="45">
        <v>44453</v>
      </c>
      <c r="E8" s="45">
        <v>44454</v>
      </c>
      <c r="F8" s="45">
        <v>44455</v>
      </c>
      <c r="G8" s="45">
        <v>44456</v>
      </c>
      <c r="H8" s="45">
        <v>44457</v>
      </c>
    </row>
    <row r="9" spans="1:9" s="18" customFormat="1" ht="56.1" customHeight="1" x14ac:dyDescent="0.3">
      <c r="A9" s="17"/>
      <c r="B9" s="43"/>
      <c r="C9" s="43"/>
      <c r="D9" s="43"/>
      <c r="E9" s="43"/>
      <c r="F9" s="43"/>
      <c r="G9" s="43"/>
      <c r="H9" s="43"/>
    </row>
    <row r="10" spans="1:9" s="6" customFormat="1" ht="24" customHeight="1" x14ac:dyDescent="0.3">
      <c r="A10" s="5"/>
      <c r="B10" s="44">
        <f t="array" ref="B10:H10">DaysAndWeeks+DATE(CalendarYear,9,1)-WEEKDAY(DATE(CalendarYear,9,1),(WeekStart="Monday")+1)+22</f>
        <v>44458</v>
      </c>
      <c r="C10" s="44">
        <v>44459</v>
      </c>
      <c r="D10" s="44">
        <v>44460</v>
      </c>
      <c r="E10" s="44">
        <v>44461</v>
      </c>
      <c r="F10" s="44">
        <v>44462</v>
      </c>
      <c r="G10" s="44">
        <v>44463</v>
      </c>
      <c r="H10" s="44">
        <v>44464</v>
      </c>
    </row>
    <row r="11" spans="1:9" s="18" customFormat="1" ht="56.1" customHeight="1" x14ac:dyDescent="0.3">
      <c r="A11" s="17"/>
      <c r="B11" s="42"/>
      <c r="C11" s="42"/>
      <c r="D11" s="42"/>
      <c r="E11" s="42"/>
      <c r="F11" s="42"/>
      <c r="G11" s="42"/>
      <c r="H11" s="42"/>
    </row>
    <row r="12" spans="1:9" s="6" customFormat="1" ht="24" customHeight="1" x14ac:dyDescent="0.3">
      <c r="A12" s="5"/>
      <c r="B12" s="45">
        <f t="array" ref="B12:H12">DaysAndWeeks+DATE(CalendarYear,9,1)-WEEKDAY(DATE(CalendarYear,9,1),(WeekStart="Monday")+1)+29</f>
        <v>44465</v>
      </c>
      <c r="C12" s="45">
        <v>44466</v>
      </c>
      <c r="D12" s="45">
        <v>44467</v>
      </c>
      <c r="E12" s="45">
        <v>44468</v>
      </c>
      <c r="F12" s="45">
        <v>44469</v>
      </c>
      <c r="G12" s="45">
        <v>44470</v>
      </c>
      <c r="H12" s="45">
        <v>44471</v>
      </c>
    </row>
    <row r="13" spans="1:9" s="18" customFormat="1" ht="56.1" customHeight="1" x14ac:dyDescent="0.3">
      <c r="A13" s="17"/>
      <c r="B13" s="43"/>
      <c r="C13" s="43"/>
      <c r="D13" s="43"/>
      <c r="E13" s="43"/>
      <c r="F13" s="43"/>
      <c r="G13" s="43"/>
      <c r="H13" s="43"/>
    </row>
    <row r="14" spans="1:9" s="6" customFormat="1" ht="24" customHeight="1" x14ac:dyDescent="0.3">
      <c r="A14" s="5"/>
      <c r="B14" s="44">
        <f t="array" ref="B14:C14">DaysAndWeeks+DATE(CalendarYear,9,1)-WEEKDAY(DATE(CalendarYear,9,1),(WeekStart="Monday")+1)+36</f>
        <v>44472</v>
      </c>
      <c r="C14" s="44">
        <v>44473</v>
      </c>
      <c r="D14" s="66" t="s">
        <v>1</v>
      </c>
      <c r="E14" s="66"/>
      <c r="F14" s="66"/>
      <c r="G14" s="66"/>
      <c r="H14" s="67"/>
    </row>
    <row r="15" spans="1:9" s="18" customFormat="1" ht="56.1" customHeight="1" x14ac:dyDescent="0.3">
      <c r="A15" s="17"/>
      <c r="B15" s="42"/>
      <c r="C15" s="42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cally determined weekday" sqref="C3:H3"/>
    <dataValidation allowBlank="1" showInputMessage="1" showErrorMessage="1" prompt="The year in this cell is automatically updated based on year entered in January worksheet. Calendar below has dates for previous and next month with lighter font shade" sqref="B2:D2"/>
    <dataValidation allowBlank="1" showInputMessage="1" showErrorMessage="1" prompt="September month calendar" sqref="A1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/>
    <dataValidation allowBlank="1" showInputMessage="1" showErrorMessage="1" prompt="This row &amp; rows 7, 9, 11, 13, &amp; 15 are cells for entering daily notes related to the calendar day in the cell above." sqref="B5"/>
    <dataValidation allowBlank="1" showInputMessage="1" prompt="Enter monthly Notes in this cell" sqref="D15:H15"/>
    <dataValidation allowBlank="1" showInputMessage="1" prompt="Enter monthly Notes in cell below" sqref="D14:H14"/>
    <dataValidation allowBlank="1" showInputMessage="1" showErrorMessage="1" prompt="This row contains weekday names for this calendar. This cell contains the starting day of the week. To change week start day, select a new weekday in January worksheet cell L5." sqref="B3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B20271-DBF4-4EBA-824D-0E74CCAA174D}">
  <ds:schemaRefs>
    <ds:schemaRef ds:uri="http://purl.org/dc/terms/"/>
    <ds:schemaRef ds:uri="http://schemas.openxmlformats.org/package/2006/metadata/core-properties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1af3243-3dd4-4a8d-8c0d-dd76da1f02a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2021-11-02T17:31:07Z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