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tybratrud/Desktop/"/>
    </mc:Choice>
  </mc:AlternateContent>
  <xr:revisionPtr revIDLastSave="0" documentId="8_{865E688D-D22B-2546-8823-F2E8ED6A3043}" xr6:coauthVersionLast="47" xr6:coauthVersionMax="47" xr10:uidLastSave="{00000000-0000-0000-0000-000000000000}"/>
  <bookViews>
    <workbookView xWindow="0" yWindow="760" windowWidth="25600" windowHeight="12580" firstSheet="1" activeTab="1" xr2:uid="{00000000-000D-0000-FFFF-FFFF00000000}"/>
  </bookViews>
  <sheets>
    <sheet name="Sample Hearing Notice" sheetId="3" r:id="rId1"/>
    <sheet name="Mills Worksheet" sheetId="4" r:id="rId2"/>
    <sheet name="County Breakdown to Mills &amp; $  " sheetId="5" r:id="rId3"/>
    <sheet name="24-25 Actual Tax Collections" sheetId="6" r:id="rId4"/>
  </sheets>
  <definedNames>
    <definedName name="InputCells">#REF!,#REF!,#REF!,#REF!,#REF!,#REF!</definedName>
    <definedName name="_xlnm.Print_Area" localSheetId="1">'Mills Worksheet'!$A$1:$J$23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5" l="1"/>
  <c r="D8" i="5" s="1"/>
  <c r="E6" i="5"/>
  <c r="E4" i="5"/>
  <c r="D7" i="5"/>
  <c r="E7" i="5" s="1"/>
  <c r="D6" i="5"/>
  <c r="D4" i="5"/>
  <c r="C8" i="5"/>
  <c r="K20" i="6"/>
  <c r="J20" i="6"/>
  <c r="I20" i="6"/>
  <c r="H20" i="6"/>
  <c r="D20" i="6"/>
  <c r="C20" i="6"/>
  <c r="B20" i="6"/>
  <c r="E20" i="6"/>
  <c r="E5" i="5" l="1"/>
  <c r="E8" i="5" s="1"/>
  <c r="K22" i="6"/>
  <c r="E22" i="6"/>
  <c r="B8" i="5"/>
  <c r="B12" i="4"/>
  <c r="E17" i="4" s="1"/>
  <c r="D12" i="4"/>
  <c r="C19" i="4"/>
  <c r="E14" i="4"/>
  <c r="F24" i="6" l="1"/>
  <c r="C11" i="4"/>
  <c r="C10" i="4"/>
  <c r="E19" i="4"/>
  <c r="E10" i="4" l="1"/>
  <c r="E11" i="4"/>
  <c r="E20" i="4"/>
  <c r="C20" i="4"/>
  <c r="C12" i="4"/>
  <c r="E12" i="4" l="1"/>
  <c r="C23" i="4"/>
</calcChain>
</file>

<file path=xl/sharedStrings.xml><?xml version="1.0" encoding="utf-8"?>
<sst xmlns="http://schemas.openxmlformats.org/spreadsheetml/2006/main" count="89" uniqueCount="59">
  <si>
    <t>Realized</t>
  </si>
  <si>
    <t>Proposed</t>
  </si>
  <si>
    <t>Budget</t>
  </si>
  <si>
    <t>Taxable Valuation</t>
  </si>
  <si>
    <t>Mills Appropriated</t>
  </si>
  <si>
    <t>Dollars Generated</t>
  </si>
  <si>
    <t>General Fund Levy</t>
  </si>
  <si>
    <t>Miscellaneous Levy</t>
  </si>
  <si>
    <t xml:space="preserve"> </t>
  </si>
  <si>
    <t>Total</t>
  </si>
  <si>
    <t>Estimated Tax Valuation Increase from Year Previous</t>
  </si>
  <si>
    <t>Comparative Previous Mill Levy</t>
  </si>
  <si>
    <t>Zero increase number of mills</t>
  </si>
  <si>
    <t>Percentage increase exceeding zero increase number of mills</t>
  </si>
  <si>
    <t xml:space="preserve">Every mill in property tax raises </t>
  </si>
  <si>
    <t>Miscellaneous Levy @ 12 mills</t>
  </si>
  <si>
    <t>FY2 24-25</t>
  </si>
  <si>
    <t>FY 25-26</t>
  </si>
  <si>
    <t>Difference from FY 24-25  to  FY 25-26</t>
  </si>
  <si>
    <t>Proposed Mill Rates for FY 25-26</t>
  </si>
  <si>
    <t>Mercer Cty</t>
  </si>
  <si>
    <t>Morton Cty</t>
  </si>
  <si>
    <t>Oliver Cty</t>
  </si>
  <si>
    <t>Grant Cty</t>
  </si>
  <si>
    <t>Tax Collections by Month</t>
  </si>
  <si>
    <t>July</t>
  </si>
  <si>
    <t>August</t>
  </si>
  <si>
    <t>September</t>
  </si>
  <si>
    <t>October</t>
  </si>
  <si>
    <t>November</t>
  </si>
  <si>
    <t>December</t>
  </si>
  <si>
    <t>Janaury</t>
  </si>
  <si>
    <t>February</t>
  </si>
  <si>
    <t>March</t>
  </si>
  <si>
    <t>April</t>
  </si>
  <si>
    <t>May</t>
  </si>
  <si>
    <t>June</t>
  </si>
  <si>
    <t>2024-2025</t>
  </si>
  <si>
    <t>County</t>
  </si>
  <si>
    <t>Morton</t>
  </si>
  <si>
    <t>Mercer</t>
  </si>
  <si>
    <t>Oliver</t>
  </si>
  <si>
    <t>Grant</t>
  </si>
  <si>
    <t>Fund:</t>
  </si>
  <si>
    <t xml:space="preserve"> Year:</t>
  </si>
  <si>
    <t>TOTAL:</t>
  </si>
  <si>
    <t>TOTAL By Cty:</t>
  </si>
  <si>
    <t>Misc. Fund Levy</t>
  </si>
  <si>
    <t>Confirmed on Ledger</t>
  </si>
  <si>
    <t>Total Dollars Collected</t>
  </si>
  <si>
    <t>FY 25-26 Mill Levy Report</t>
  </si>
  <si>
    <t>Glen Ullin  #48</t>
  </si>
  <si>
    <t>Needs County Validation</t>
  </si>
  <si>
    <t>Dollars</t>
  </si>
  <si>
    <t>Valuation Amount</t>
  </si>
  <si>
    <t xml:space="preserve">% of Mills </t>
  </si>
  <si>
    <t>Mills</t>
  </si>
  <si>
    <t>County Breakdown of Mills and Dollars Levied</t>
  </si>
  <si>
    <t>FY 24-25:  Used 23-24 Valuations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</si>
</sst>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000_);_(* \(#,##0.0000\);_(* &quot;-&quot;??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22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1" fillId="3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164" fontId="1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1" xfId="0" applyFont="1" applyFill="1" applyBorder="1"/>
    <xf numFmtId="0" fontId="1" fillId="3" borderId="1" xfId="0" applyFont="1" applyFill="1" applyBorder="1" applyAlignment="1">
      <alignment horizontal="right"/>
    </xf>
    <xf numFmtId="0" fontId="1" fillId="0" borderId="0" xfId="0" applyFont="1"/>
    <xf numFmtId="44" fontId="2" fillId="5" borderId="3" xfId="0" applyNumberFormat="1" applyFont="1" applyFill="1" applyBorder="1"/>
    <xf numFmtId="2" fontId="2" fillId="5" borderId="3" xfId="0" applyNumberFormat="1" applyFont="1" applyFill="1" applyBorder="1"/>
    <xf numFmtId="10" fontId="2" fillId="5" borderId="3" xfId="0" applyNumberFormat="1" applyFont="1" applyFill="1" applyBorder="1"/>
    <xf numFmtId="44" fontId="0" fillId="0" borderId="0" xfId="0" applyNumberFormat="1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0" fillId="0" borderId="0" xfId="0" applyNumberFormat="1"/>
    <xf numFmtId="0" fontId="8" fillId="0" borderId="0" xfId="0" applyFont="1"/>
    <xf numFmtId="43" fontId="1" fillId="0" borderId="1" xfId="0" applyNumberFormat="1" applyFont="1" applyBorder="1"/>
    <xf numFmtId="44" fontId="1" fillId="0" borderId="1" xfId="0" applyNumberFormat="1" applyFont="1" applyBorder="1"/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8" fillId="0" borderId="1" xfId="0" applyFont="1" applyBorder="1" applyAlignment="1">
      <alignment horizontal="center"/>
    </xf>
    <xf numFmtId="44" fontId="0" fillId="0" borderId="1" xfId="0" applyNumberFormat="1" applyBorder="1"/>
    <xf numFmtId="0" fontId="8" fillId="0" borderId="2" xfId="0" applyFont="1" applyBorder="1" applyAlignment="1">
      <alignment horizontal="center"/>
    </xf>
    <xf numFmtId="44" fontId="0" fillId="0" borderId="4" xfId="0" applyNumberFormat="1" applyBorder="1"/>
    <xf numFmtId="44" fontId="8" fillId="0" borderId="1" xfId="0" applyNumberFormat="1" applyFont="1" applyBorder="1"/>
    <xf numFmtId="0" fontId="0" fillId="6" borderId="0" xfId="0" applyFill="1"/>
    <xf numFmtId="44" fontId="8" fillId="7" borderId="0" xfId="0" applyNumberFormat="1" applyFont="1" applyFill="1"/>
    <xf numFmtId="44" fontId="8" fillId="7" borderId="3" xfId="0" applyNumberFormat="1" applyFont="1" applyFill="1" applyBorder="1"/>
    <xf numFmtId="0" fontId="0" fillId="7" borderId="0" xfId="0" applyFill="1"/>
    <xf numFmtId="0" fontId="1" fillId="6" borderId="9" xfId="0" applyFont="1" applyFill="1" applyBorder="1"/>
    <xf numFmtId="165" fontId="1" fillId="6" borderId="1" xfId="0" applyNumberFormat="1" applyFont="1" applyFill="1" applyBorder="1"/>
    <xf numFmtId="44" fontId="1" fillId="6" borderId="1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7" fillId="5" borderId="2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44" fontId="8" fillId="6" borderId="0" xfId="0" applyNumberFormat="1" applyFont="1" applyFill="1"/>
  </cellXfs>
  <cellStyles count="13">
    <cellStyle name="Followed Hyperlink" xfId="10" builtinId="9" hidden="1"/>
    <cellStyle name="Followed Hyperlink" xfId="12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7" builtinId="8" hidden="1"/>
    <cellStyle name="Hyperlink" xfId="9" builtinId="8" hidden="1"/>
    <cellStyle name="Hyperlink" xfId="11" builtinId="8" hidden="1"/>
    <cellStyle name="Hyperlink" xfId="5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190500</xdr:colOff>
      <xdr:row>31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67300" cy="571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34" sqref="C34"/>
    </sheetView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tabSelected="1" zoomScale="125" zoomScaleNormal="125" workbookViewId="0">
      <selection activeCell="F11" sqref="F11"/>
    </sheetView>
  </sheetViews>
  <sheetFormatPr baseColWidth="10" defaultColWidth="11.5" defaultRowHeight="15" x14ac:dyDescent="0.2"/>
  <cols>
    <col min="1" max="1" width="23" customWidth="1"/>
    <col min="2" max="2" width="16.83203125" customWidth="1"/>
    <col min="3" max="3" width="16.1640625" customWidth="1"/>
    <col min="4" max="5" width="16.5" customWidth="1"/>
    <col min="6" max="6" width="17.1640625" customWidth="1"/>
  </cols>
  <sheetData>
    <row r="1" spans="1:8" ht="29" x14ac:dyDescent="0.35">
      <c r="A1" s="41" t="s">
        <v>19</v>
      </c>
      <c r="B1" s="42"/>
      <c r="C1" s="42"/>
      <c r="D1" s="42"/>
      <c r="E1" s="43"/>
    </row>
    <row r="2" spans="1:8" x14ac:dyDescent="0.2">
      <c r="A2" s="1"/>
      <c r="B2" s="2"/>
      <c r="C2" s="3"/>
      <c r="D2" s="4"/>
      <c r="E2" s="5"/>
    </row>
    <row r="3" spans="1:8" x14ac:dyDescent="0.2">
      <c r="A3" s="6" t="s">
        <v>50</v>
      </c>
      <c r="B3" s="9" t="s">
        <v>0</v>
      </c>
      <c r="C3" s="8"/>
      <c r="D3" s="9" t="s">
        <v>1</v>
      </c>
      <c r="E3" s="10"/>
    </row>
    <row r="4" spans="1:8" x14ac:dyDescent="0.2">
      <c r="A4" s="6" t="s">
        <v>51</v>
      </c>
      <c r="B4" s="9" t="s">
        <v>2</v>
      </c>
      <c r="C4" s="8"/>
      <c r="D4" s="9" t="s">
        <v>2</v>
      </c>
      <c r="E4" s="10"/>
    </row>
    <row r="5" spans="1:8" x14ac:dyDescent="0.2">
      <c r="A5" s="11">
        <v>45860</v>
      </c>
      <c r="B5" s="38" t="s">
        <v>17</v>
      </c>
      <c r="C5" s="8"/>
      <c r="D5" s="9" t="s">
        <v>58</v>
      </c>
      <c r="E5" s="10"/>
    </row>
    <row r="6" spans="1:8" x14ac:dyDescent="0.2">
      <c r="A6" s="6"/>
      <c r="B6" s="7"/>
      <c r="C6" s="8"/>
      <c r="D6" s="9"/>
      <c r="E6" s="10"/>
    </row>
    <row r="7" spans="1:8" x14ac:dyDescent="0.2">
      <c r="A7" s="12" t="s">
        <v>3</v>
      </c>
      <c r="B7" s="50">
        <v>12795203</v>
      </c>
      <c r="C7" s="8"/>
      <c r="D7" s="19">
        <v>12055421</v>
      </c>
      <c r="E7" s="10"/>
    </row>
    <row r="8" spans="1:8" x14ac:dyDescent="0.2">
      <c r="A8" s="6"/>
      <c r="B8" s="7"/>
      <c r="C8" s="8"/>
      <c r="D8" s="9"/>
      <c r="E8" s="10"/>
      <c r="G8" s="24" t="s">
        <v>8</v>
      </c>
      <c r="H8" s="24"/>
    </row>
    <row r="9" spans="1:8" x14ac:dyDescent="0.2">
      <c r="A9" s="13"/>
      <c r="B9" s="21" t="s">
        <v>4</v>
      </c>
      <c r="C9" s="21" t="s">
        <v>5</v>
      </c>
      <c r="D9" s="22" t="s">
        <v>4</v>
      </c>
      <c r="E9" s="22" t="s">
        <v>5</v>
      </c>
      <c r="F9" s="24"/>
    </row>
    <row r="10" spans="1:8" x14ac:dyDescent="0.2">
      <c r="A10" s="14" t="s">
        <v>6</v>
      </c>
      <c r="B10" s="39">
        <v>69.933300000000003</v>
      </c>
      <c r="C10" s="40">
        <f>SUM(B10*C19)</f>
        <v>894810.76995989995</v>
      </c>
      <c r="D10" s="25">
        <v>72.34</v>
      </c>
      <c r="E10" s="26">
        <f>SUM(D10*E19)</f>
        <v>872089.15514000005</v>
      </c>
      <c r="F10" s="23"/>
    </row>
    <row r="11" spans="1:8" x14ac:dyDescent="0.2">
      <c r="A11" s="14" t="s">
        <v>7</v>
      </c>
      <c r="B11" s="39">
        <v>11.988799999999999</v>
      </c>
      <c r="C11" s="40">
        <f>SUM(B11*C19)</f>
        <v>153399.12972639999</v>
      </c>
      <c r="D11" s="25">
        <v>12</v>
      </c>
      <c r="E11" s="26">
        <f>SUM(D11*E19)</f>
        <v>144665.052</v>
      </c>
      <c r="F11" s="23"/>
    </row>
    <row r="12" spans="1:8" x14ac:dyDescent="0.2">
      <c r="A12" s="14" t="s">
        <v>9</v>
      </c>
      <c r="B12" s="39">
        <f>SUM(B10:B11)</f>
        <v>81.9221</v>
      </c>
      <c r="C12" s="40">
        <f>SUM(B12*C19)</f>
        <v>1048209.8996863</v>
      </c>
      <c r="D12" s="25">
        <f>SUM(D10:D11)</f>
        <v>84.34</v>
      </c>
      <c r="E12" s="26">
        <f>SUM(E10:E11)</f>
        <v>1016754.2071400001</v>
      </c>
      <c r="F12" s="23"/>
    </row>
    <row r="13" spans="1:8" x14ac:dyDescent="0.2">
      <c r="A13" s="15"/>
      <c r="B13" s="15"/>
      <c r="C13" s="15"/>
      <c r="D13" s="15"/>
      <c r="E13" s="15"/>
      <c r="G13" t="s">
        <v>8</v>
      </c>
    </row>
    <row r="14" spans="1:8" x14ac:dyDescent="0.2">
      <c r="A14" s="15"/>
      <c r="B14" s="44" t="s">
        <v>10</v>
      </c>
      <c r="C14" s="45"/>
      <c r="D14" s="46"/>
      <c r="E14" s="16">
        <f>SUM(B7-D7)</f>
        <v>739782</v>
      </c>
    </row>
    <row r="15" spans="1:8" x14ac:dyDescent="0.2">
      <c r="A15" s="15"/>
      <c r="B15" s="44" t="s">
        <v>11</v>
      </c>
      <c r="C15" s="45"/>
      <c r="D15" s="46"/>
      <c r="E15" s="17">
        <v>84.7</v>
      </c>
    </row>
    <row r="16" spans="1:8" x14ac:dyDescent="0.2">
      <c r="A16" s="15"/>
      <c r="B16" s="44" t="s">
        <v>12</v>
      </c>
      <c r="C16" s="45"/>
      <c r="D16" s="46"/>
      <c r="E16" s="17">
        <v>82</v>
      </c>
    </row>
    <row r="17" spans="1:6" x14ac:dyDescent="0.2">
      <c r="A17" s="15"/>
      <c r="B17" s="47" t="s">
        <v>13</v>
      </c>
      <c r="C17" s="48"/>
      <c r="D17" s="49"/>
      <c r="E17" s="18">
        <f>(E16/B12)-1</f>
        <v>9.5090335819025817E-4</v>
      </c>
    </row>
    <row r="18" spans="1:6" x14ac:dyDescent="0.2">
      <c r="B18" s="20"/>
      <c r="C18" s="20" t="s">
        <v>17</v>
      </c>
      <c r="E18" s="20" t="s">
        <v>16</v>
      </c>
    </row>
    <row r="19" spans="1:6" x14ac:dyDescent="0.2">
      <c r="A19" t="s">
        <v>14</v>
      </c>
      <c r="B19" s="19"/>
      <c r="C19" s="19">
        <f>B7/1000</f>
        <v>12795.203</v>
      </c>
      <c r="D19" s="19"/>
      <c r="E19" s="19">
        <f>D7/1000</f>
        <v>12055.421</v>
      </c>
      <c r="F19" s="23"/>
    </row>
    <row r="20" spans="1:6" x14ac:dyDescent="0.2">
      <c r="A20" t="s">
        <v>15</v>
      </c>
      <c r="B20" s="19"/>
      <c r="C20" s="19">
        <f>C19*12</f>
        <v>153542.43599999999</v>
      </c>
      <c r="E20" s="19">
        <f>E19*12</f>
        <v>144665.052</v>
      </c>
      <c r="F20" s="23"/>
    </row>
    <row r="22" spans="1:6" x14ac:dyDescent="0.2">
      <c r="C22" s="20" t="s">
        <v>18</v>
      </c>
    </row>
    <row r="23" spans="1:6" x14ac:dyDescent="0.2">
      <c r="C23" s="19">
        <f>SUM(C12-E12)</f>
        <v>31455.692546299892</v>
      </c>
    </row>
  </sheetData>
  <mergeCells count="5">
    <mergeCell ref="A1:E1"/>
    <mergeCell ref="B14:D14"/>
    <mergeCell ref="B15:D15"/>
    <mergeCell ref="B16:D16"/>
    <mergeCell ref="B17:D17"/>
  </mergeCells>
  <phoneticPr fontId="5" type="noConversion"/>
  <pageMargins left="0.75" right="0.75" top="1" bottom="1" header="0.5" footer="0.5"/>
  <pageSetup scale="74" orientation="landscape" horizontalDpi="4294967292" verticalDpi="4294967292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953B-2F01-6042-A5FF-C5D6EEC6B2E0}">
  <dimension ref="A1:E8"/>
  <sheetViews>
    <sheetView workbookViewId="0">
      <selection activeCell="G8" sqref="G8"/>
    </sheetView>
  </sheetViews>
  <sheetFormatPr baseColWidth="10" defaultRowHeight="15" x14ac:dyDescent="0.2"/>
  <cols>
    <col min="2" max="2" width="20.5" customWidth="1"/>
    <col min="3" max="3" width="10.83203125" customWidth="1"/>
    <col min="4" max="4" width="19.83203125" customWidth="1"/>
    <col min="5" max="5" width="13.6640625" bestFit="1" customWidth="1"/>
  </cols>
  <sheetData>
    <row r="1" spans="1:5" x14ac:dyDescent="0.2">
      <c r="A1" t="s">
        <v>57</v>
      </c>
    </row>
    <row r="2" spans="1:5" x14ac:dyDescent="0.2">
      <c r="C2" s="20"/>
      <c r="D2" s="20"/>
    </row>
    <row r="3" spans="1:5" x14ac:dyDescent="0.2">
      <c r="A3" s="27">
        <v>2025</v>
      </c>
      <c r="B3" s="27" t="s">
        <v>54</v>
      </c>
      <c r="C3" s="27" t="s">
        <v>55</v>
      </c>
      <c r="D3" s="27" t="s">
        <v>56</v>
      </c>
      <c r="E3" s="27" t="s">
        <v>53</v>
      </c>
    </row>
    <row r="4" spans="1:5" x14ac:dyDescent="0.2">
      <c r="A4" t="s">
        <v>21</v>
      </c>
      <c r="B4" s="19">
        <v>10374716</v>
      </c>
      <c r="C4">
        <v>81.09</v>
      </c>
      <c r="D4" s="19">
        <f>SUM(81.9221*0.8109)</f>
        <v>66.430630890000003</v>
      </c>
      <c r="E4" s="19">
        <f>SUM(D4*12795.2)</f>
        <v>849993.20836372813</v>
      </c>
    </row>
    <row r="5" spans="1:5" x14ac:dyDescent="0.2">
      <c r="A5" t="s">
        <v>20</v>
      </c>
      <c r="B5" s="19">
        <v>459402</v>
      </c>
      <c r="C5">
        <v>3.59</v>
      </c>
      <c r="D5" s="19">
        <f>SUM(81.9221*0.0359)</f>
        <v>2.9410033900000001</v>
      </c>
      <c r="E5" s="19">
        <f>SUM(D5*12795.2)</f>
        <v>37630.726575728004</v>
      </c>
    </row>
    <row r="6" spans="1:5" x14ac:dyDescent="0.2">
      <c r="A6" t="s">
        <v>22</v>
      </c>
      <c r="B6" s="19">
        <v>277290</v>
      </c>
      <c r="C6">
        <v>2.16</v>
      </c>
      <c r="D6" s="19">
        <f>SUM(81.9221*0.0216)</f>
        <v>1.76951736</v>
      </c>
      <c r="E6" s="19">
        <f>SUM(D6*12795.2)</f>
        <v>22641.328524672001</v>
      </c>
    </row>
    <row r="7" spans="1:5" x14ac:dyDescent="0.2">
      <c r="A7" t="s">
        <v>23</v>
      </c>
      <c r="B7" s="19">
        <v>1683795</v>
      </c>
      <c r="C7">
        <v>13.16</v>
      </c>
      <c r="D7" s="19">
        <f>SUM(81.9221*0.1316)</f>
        <v>10.78094836</v>
      </c>
      <c r="E7" s="19">
        <f>SUM(D7*12795.2)</f>
        <v>137944.390455872</v>
      </c>
    </row>
    <row r="8" spans="1:5" x14ac:dyDescent="0.2">
      <c r="A8" s="24" t="s">
        <v>9</v>
      </c>
      <c r="B8" s="28">
        <f>SUM(B4:B7)</f>
        <v>12795203</v>
      </c>
      <c r="C8" s="24">
        <f>SUM(C4:C7)</f>
        <v>100</v>
      </c>
      <c r="D8" s="28">
        <f>SUM(D4:D7)</f>
        <v>81.9221</v>
      </c>
      <c r="E8" s="28">
        <f>SUM(E4:E7)</f>
        <v>1048209.6539200002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3FE3-6BFA-D34F-AC29-4C74CAAC25BB}">
  <dimension ref="A1:K25"/>
  <sheetViews>
    <sheetView zoomScale="150" zoomScaleNormal="150" workbookViewId="0">
      <selection activeCell="F7" sqref="F7"/>
    </sheetView>
  </sheetViews>
  <sheetFormatPr baseColWidth="10" defaultRowHeight="15" x14ac:dyDescent="0.2"/>
  <cols>
    <col min="1" max="1" width="13.83203125" customWidth="1"/>
    <col min="2" max="2" width="15.6640625" bestFit="1" customWidth="1"/>
    <col min="3" max="3" width="11.1640625" bestFit="1" customWidth="1"/>
    <col min="4" max="4" width="12.1640625" bestFit="1" customWidth="1"/>
    <col min="5" max="5" width="13.6640625" bestFit="1" customWidth="1"/>
    <col min="6" max="6" width="16.5" bestFit="1" customWidth="1"/>
    <col min="8" max="8" width="13.6640625" bestFit="1" customWidth="1"/>
    <col min="10" max="10" width="11.1640625" bestFit="1" customWidth="1"/>
    <col min="11" max="11" width="12.1640625" bestFit="1" customWidth="1"/>
  </cols>
  <sheetData>
    <row r="1" spans="1:11" x14ac:dyDescent="0.2">
      <c r="A1" s="24" t="s">
        <v>24</v>
      </c>
      <c r="B1" s="24"/>
    </row>
    <row r="2" spans="1:11" x14ac:dyDescent="0.2">
      <c r="A2" s="24"/>
      <c r="B2" s="24"/>
    </row>
    <row r="3" spans="1:11" x14ac:dyDescent="0.2">
      <c r="A3" s="27" t="s">
        <v>43</v>
      </c>
      <c r="B3" s="24" t="s">
        <v>6</v>
      </c>
      <c r="G3" s="27" t="s">
        <v>43</v>
      </c>
      <c r="H3" s="24" t="s">
        <v>47</v>
      </c>
    </row>
    <row r="4" spans="1:11" x14ac:dyDescent="0.2">
      <c r="A4" s="27" t="s">
        <v>44</v>
      </c>
      <c r="B4" s="27" t="s">
        <v>37</v>
      </c>
      <c r="G4" s="27" t="s">
        <v>44</v>
      </c>
      <c r="H4" s="27" t="s">
        <v>37</v>
      </c>
    </row>
    <row r="5" spans="1:11" x14ac:dyDescent="0.2">
      <c r="A5" s="27"/>
      <c r="B5" s="27"/>
      <c r="G5" s="27"/>
      <c r="H5" s="27"/>
    </row>
    <row r="6" spans="1:11" x14ac:dyDescent="0.2">
      <c r="A6" s="29" t="s">
        <v>38</v>
      </c>
      <c r="B6" s="29" t="s">
        <v>39</v>
      </c>
      <c r="C6" s="29" t="s">
        <v>40</v>
      </c>
      <c r="D6" s="29" t="s">
        <v>41</v>
      </c>
      <c r="E6" s="29" t="s">
        <v>42</v>
      </c>
      <c r="G6" s="29" t="s">
        <v>38</v>
      </c>
      <c r="H6" s="29" t="s">
        <v>39</v>
      </c>
      <c r="I6" s="29" t="s">
        <v>40</v>
      </c>
      <c r="J6" s="29" t="s">
        <v>41</v>
      </c>
      <c r="K6" s="29" t="s">
        <v>42</v>
      </c>
    </row>
    <row r="7" spans="1:11" x14ac:dyDescent="0.2">
      <c r="A7" s="29" t="s">
        <v>25</v>
      </c>
      <c r="B7" s="30">
        <v>424.28</v>
      </c>
      <c r="C7" s="30">
        <v>0</v>
      </c>
      <c r="D7" s="30">
        <v>0</v>
      </c>
      <c r="E7" s="30">
        <v>133.79</v>
      </c>
      <c r="G7" s="29" t="s">
        <v>25</v>
      </c>
      <c r="H7" s="30">
        <v>71</v>
      </c>
      <c r="I7" s="30">
        <v>0</v>
      </c>
      <c r="J7" s="30">
        <v>0</v>
      </c>
      <c r="K7" s="30">
        <v>22.88</v>
      </c>
    </row>
    <row r="8" spans="1:11" x14ac:dyDescent="0.2">
      <c r="A8" s="29" t="s">
        <v>26</v>
      </c>
      <c r="B8" s="30">
        <v>61.31</v>
      </c>
      <c r="C8" s="30">
        <v>0</v>
      </c>
      <c r="D8" s="30">
        <v>0</v>
      </c>
      <c r="E8" s="30">
        <v>3239.95</v>
      </c>
      <c r="G8" s="29" t="s">
        <v>26</v>
      </c>
      <c r="H8" s="30">
        <v>10.31</v>
      </c>
      <c r="I8" s="30">
        <v>0</v>
      </c>
      <c r="J8" s="30">
        <v>0</v>
      </c>
      <c r="K8" s="30">
        <v>553.85</v>
      </c>
    </row>
    <row r="9" spans="1:11" x14ac:dyDescent="0.2">
      <c r="A9" s="29" t="s">
        <v>27</v>
      </c>
      <c r="B9" s="30">
        <v>662.09</v>
      </c>
      <c r="C9" s="30">
        <v>0</v>
      </c>
      <c r="D9" s="30">
        <v>0</v>
      </c>
      <c r="E9" s="30">
        <v>364.99</v>
      </c>
      <c r="G9" s="29" t="s">
        <v>27</v>
      </c>
      <c r="H9" s="30">
        <v>113.25</v>
      </c>
      <c r="I9" s="30">
        <v>0</v>
      </c>
      <c r="J9" s="30">
        <v>0</v>
      </c>
      <c r="K9" s="30">
        <v>62.43</v>
      </c>
    </row>
    <row r="10" spans="1:11" x14ac:dyDescent="0.2">
      <c r="A10" s="29" t="s">
        <v>28</v>
      </c>
      <c r="B10" s="30">
        <v>934.01</v>
      </c>
      <c r="C10" s="30">
        <v>0</v>
      </c>
      <c r="D10" s="30">
        <v>0</v>
      </c>
      <c r="E10" s="30">
        <v>1296.55</v>
      </c>
      <c r="G10" s="29" t="s">
        <v>28</v>
      </c>
      <c r="H10" s="30">
        <v>159.76</v>
      </c>
      <c r="I10" s="30">
        <v>0</v>
      </c>
      <c r="J10" s="30">
        <v>0</v>
      </c>
      <c r="K10" s="30">
        <v>221.74</v>
      </c>
    </row>
    <row r="11" spans="1:11" x14ac:dyDescent="0.2">
      <c r="A11" s="29" t="s">
        <v>29</v>
      </c>
      <c r="B11" s="30">
        <v>4520.8</v>
      </c>
      <c r="C11" s="30">
        <v>0</v>
      </c>
      <c r="D11" s="30">
        <v>0</v>
      </c>
      <c r="E11" s="30">
        <v>0</v>
      </c>
      <c r="G11" s="29" t="s">
        <v>29</v>
      </c>
      <c r="H11" s="30">
        <v>771.69</v>
      </c>
      <c r="I11" s="30">
        <v>0</v>
      </c>
      <c r="J11" s="30">
        <v>0</v>
      </c>
      <c r="K11" s="30">
        <v>0</v>
      </c>
    </row>
    <row r="12" spans="1:11" x14ac:dyDescent="0.2">
      <c r="A12" s="29" t="s">
        <v>30</v>
      </c>
      <c r="B12" s="30">
        <v>1537.77</v>
      </c>
      <c r="C12" s="30">
        <v>0</v>
      </c>
      <c r="D12" s="30">
        <v>0</v>
      </c>
      <c r="E12" s="30">
        <v>0</v>
      </c>
      <c r="G12" s="29" t="s">
        <v>30</v>
      </c>
      <c r="H12" s="30">
        <v>263.02999999999997</v>
      </c>
      <c r="I12" s="30">
        <v>0</v>
      </c>
      <c r="J12" s="30">
        <v>0</v>
      </c>
      <c r="K12" s="30">
        <v>0</v>
      </c>
    </row>
    <row r="13" spans="1:11" x14ac:dyDescent="0.2">
      <c r="A13" s="29" t="s">
        <v>31</v>
      </c>
      <c r="B13" s="30">
        <v>93717.9</v>
      </c>
      <c r="C13" s="30">
        <v>0</v>
      </c>
      <c r="D13" s="30">
        <v>0</v>
      </c>
      <c r="E13" s="30">
        <v>13830.2</v>
      </c>
      <c r="G13" s="29" t="s">
        <v>31</v>
      </c>
      <c r="H13" s="30">
        <v>16004.82</v>
      </c>
      <c r="I13" s="30">
        <v>0</v>
      </c>
      <c r="J13" s="30">
        <v>0</v>
      </c>
      <c r="K13" s="30">
        <v>2362.37</v>
      </c>
    </row>
    <row r="14" spans="1:11" x14ac:dyDescent="0.2">
      <c r="A14" s="29" t="s">
        <v>32</v>
      </c>
      <c r="B14" s="30">
        <v>112187.14</v>
      </c>
      <c r="C14" s="30">
        <v>5681.87</v>
      </c>
      <c r="D14" s="30">
        <v>0</v>
      </c>
      <c r="E14" s="30">
        <v>48276.639999999999</v>
      </c>
      <c r="G14" s="29" t="s">
        <v>32</v>
      </c>
      <c r="H14" s="30">
        <v>19161.82</v>
      </c>
      <c r="I14" s="30">
        <v>970.5</v>
      </c>
      <c r="J14" s="30">
        <v>0</v>
      </c>
      <c r="K14" s="30">
        <v>8246.51</v>
      </c>
    </row>
    <row r="15" spans="1:11" x14ac:dyDescent="0.2">
      <c r="A15" s="29" t="s">
        <v>33</v>
      </c>
      <c r="B15" s="30">
        <v>326957.83</v>
      </c>
      <c r="C15" s="30">
        <v>0</v>
      </c>
      <c r="D15" s="30">
        <v>9027.76</v>
      </c>
      <c r="E15" s="30">
        <v>45874.44</v>
      </c>
      <c r="G15" s="29" t="s">
        <v>33</v>
      </c>
      <c r="H15" s="30">
        <v>55682.37</v>
      </c>
      <c r="I15" s="30">
        <v>0</v>
      </c>
      <c r="J15" s="30">
        <v>1542</v>
      </c>
      <c r="K15" s="30">
        <v>7835.49</v>
      </c>
    </row>
    <row r="16" spans="1:11" x14ac:dyDescent="0.2">
      <c r="A16" s="29" t="s">
        <v>34</v>
      </c>
      <c r="B16" s="30">
        <v>119131.63</v>
      </c>
      <c r="C16" s="30">
        <v>23785.040000000001</v>
      </c>
      <c r="D16" s="30">
        <v>1586.62</v>
      </c>
      <c r="E16" s="30">
        <v>2645.82</v>
      </c>
      <c r="G16" s="29" t="s">
        <v>34</v>
      </c>
      <c r="H16" s="30">
        <v>20347.849999999999</v>
      </c>
      <c r="I16" s="30">
        <v>4062.62</v>
      </c>
      <c r="J16" s="30">
        <v>240.32</v>
      </c>
      <c r="K16" s="30">
        <v>451.9</v>
      </c>
    </row>
    <row r="17" spans="1:11" x14ac:dyDescent="0.2">
      <c r="A17" s="29" t="s">
        <v>35</v>
      </c>
      <c r="B17" s="30">
        <v>1065.1199999999999</v>
      </c>
      <c r="C17" s="30">
        <v>29630.81</v>
      </c>
      <c r="D17" s="30">
        <v>129560.04</v>
      </c>
      <c r="E17" s="30">
        <v>1826.74</v>
      </c>
      <c r="G17" s="29" t="s">
        <v>35</v>
      </c>
      <c r="H17" s="30">
        <v>173.37</v>
      </c>
      <c r="I17" s="30">
        <v>5061.1099999999997</v>
      </c>
      <c r="J17" s="30">
        <v>22129.65</v>
      </c>
      <c r="K17" s="30">
        <v>312.06</v>
      </c>
    </row>
    <row r="18" spans="1:11" x14ac:dyDescent="0.2">
      <c r="A18" s="29" t="s">
        <v>36</v>
      </c>
      <c r="B18" s="30">
        <v>15790.27</v>
      </c>
      <c r="C18" s="30">
        <v>0</v>
      </c>
      <c r="D18" s="30">
        <v>0</v>
      </c>
      <c r="E18" s="30">
        <v>2031.43</v>
      </c>
      <c r="G18" s="29" t="s">
        <v>36</v>
      </c>
      <c r="H18" s="30">
        <v>2681.8</v>
      </c>
      <c r="I18" s="30"/>
      <c r="J18" s="30"/>
      <c r="K18" s="30">
        <v>346.98</v>
      </c>
    </row>
    <row r="19" spans="1:11" x14ac:dyDescent="0.2">
      <c r="A19" s="27"/>
      <c r="B19" s="19"/>
      <c r="C19" s="19"/>
      <c r="D19" s="19"/>
      <c r="E19" s="19"/>
      <c r="G19" s="27"/>
      <c r="H19" s="19"/>
      <c r="I19" s="19"/>
      <c r="J19" s="19"/>
      <c r="K19" s="19"/>
    </row>
    <row r="20" spans="1:11" x14ac:dyDescent="0.2">
      <c r="A20" s="29" t="s">
        <v>46</v>
      </c>
      <c r="B20" s="33">
        <f>SUM(B7:B19)</f>
        <v>676990.15</v>
      </c>
      <c r="C20" s="33">
        <f>SUM(C7:C19)</f>
        <v>59097.72</v>
      </c>
      <c r="D20" s="33">
        <f>SUM(D7:D19)</f>
        <v>140174.41999999998</v>
      </c>
      <c r="E20" s="33">
        <f>SUM(E7:E19)</f>
        <v>119520.55</v>
      </c>
      <c r="G20" s="29" t="s">
        <v>46</v>
      </c>
      <c r="H20" s="33">
        <f>SUM(H7:H19)</f>
        <v>115441.06999999999</v>
      </c>
      <c r="I20" s="33">
        <f>SUM(I7:I19)</f>
        <v>10094.23</v>
      </c>
      <c r="J20" s="33">
        <f>SUM(J7:J19)</f>
        <v>23911.97</v>
      </c>
      <c r="K20" s="33">
        <f>SUM(K7:K19)</f>
        <v>20416.210000000003</v>
      </c>
    </row>
    <row r="21" spans="1:11" x14ac:dyDescent="0.2">
      <c r="A21" s="27"/>
      <c r="B21" s="19"/>
      <c r="C21" s="19"/>
      <c r="D21" s="19"/>
      <c r="E21" s="19"/>
      <c r="G21" s="27"/>
      <c r="H21" s="19"/>
      <c r="I21" s="19"/>
      <c r="J21" s="19"/>
      <c r="K21" s="19"/>
    </row>
    <row r="22" spans="1:11" x14ac:dyDescent="0.2">
      <c r="A22" s="31" t="s">
        <v>45</v>
      </c>
      <c r="B22" s="32"/>
      <c r="C22" s="32"/>
      <c r="D22" s="32"/>
      <c r="E22" s="36">
        <f>SUM(B20,C20,D20,E20)</f>
        <v>995782.84000000008</v>
      </c>
      <c r="G22" s="31" t="s">
        <v>45</v>
      </c>
      <c r="H22" s="32"/>
      <c r="I22" s="32"/>
      <c r="J22" s="32"/>
      <c r="K22" s="36">
        <f>SUM(H20,I20,J20,K20)</f>
        <v>169863.47999999998</v>
      </c>
    </row>
    <row r="23" spans="1:11" x14ac:dyDescent="0.2">
      <c r="F23" s="24" t="s">
        <v>49</v>
      </c>
    </row>
    <row r="24" spans="1:11" x14ac:dyDescent="0.2">
      <c r="A24" s="34"/>
      <c r="B24" t="s">
        <v>52</v>
      </c>
      <c r="F24" s="35">
        <f>SUM(E22,K22)</f>
        <v>1165646.32</v>
      </c>
      <c r="G24" t="s">
        <v>8</v>
      </c>
    </row>
    <row r="25" spans="1:11" x14ac:dyDescent="0.2">
      <c r="A25" s="37"/>
      <c r="B25" t="s">
        <v>48</v>
      </c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B88B4AF2C77C42BCBB9E316C1FE8B7" ma:contentTypeVersion="10" ma:contentTypeDescription="Create a new document." ma:contentTypeScope="" ma:versionID="e0b7983a76db664541d0ff32378fe7df">
  <xsd:schema xmlns:xsd="http://www.w3.org/2001/XMLSchema" xmlns:xs="http://www.w3.org/2001/XMLSchema" xmlns:p="http://schemas.microsoft.com/office/2006/metadata/properties" xmlns:ns2="27f1f8cd-a015-4a2a-abdb-7846e46f10e8" xmlns:ns3="80da2556-4f20-420c-b94d-1c25276e5023" targetNamespace="http://schemas.microsoft.com/office/2006/metadata/properties" ma:root="true" ma:fieldsID="2a0e21a0eb150f76b4d637513f86590c" ns2:_="" ns3:_="">
    <xsd:import namespace="27f1f8cd-a015-4a2a-abdb-7846e46f10e8"/>
    <xsd:import namespace="80da2556-4f20-420c-b94d-1c25276e50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1f8cd-a015-4a2a-abdb-7846e46f1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a2556-4f20-420c-b94d-1c25276e50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DFCBBC-24C8-4853-ADD6-F7BBCC385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1f8cd-a015-4a2a-abdb-7846e46f10e8"/>
    <ds:schemaRef ds:uri="80da2556-4f20-420c-b94d-1c25276e5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986E8A-E32F-4AD0-940B-5EDD85F885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8022F-F56B-4F6B-9552-6CE4A2CBFA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Sample Hearing Notice</vt:lpstr>
      <vt:lpstr>Mills Worksheet</vt:lpstr>
      <vt:lpstr>County Breakdown to Mills &amp; $  </vt:lpstr>
      <vt:lpstr>24-25 Actual Tax Collections</vt:lpstr>
      <vt:lpstr>'Mills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</dc:creator>
  <cp:keywords/>
  <dc:description/>
  <cp:lastModifiedBy>Martin Bratrud</cp:lastModifiedBy>
  <cp:revision/>
  <cp:lastPrinted>2025-09-03T19:07:53Z</cp:lastPrinted>
  <dcterms:created xsi:type="dcterms:W3CDTF">2011-07-13T21:39:24Z</dcterms:created>
  <dcterms:modified xsi:type="dcterms:W3CDTF">2025-09-16T14:31:18Z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0x01010026B88B4AF2C77C42BCBB9E316C1FE8B7</vt:lpwstr>
  </property>
</Properties>
</file>