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rasell\Desktop\Salary Schedules\Salary Schedules 24-25\"/>
    </mc:Choice>
  </mc:AlternateContent>
  <bookViews>
    <workbookView xWindow="0" yWindow="0" windowWidth="25125" windowHeight="12435"/>
  </bookViews>
  <sheets>
    <sheet name="CERTIFIED" sheetId="4" r:id="rId1"/>
    <sheet name="TEAMS" sheetId="26" r:id="rId2"/>
    <sheet name="SUPERVISOR" sheetId="20" r:id="rId3"/>
  </sheets>
  <externalReferences>
    <externalReference r:id="rId4"/>
  </externalReferences>
  <definedNames>
    <definedName name="\H" localSheetId="2">SUPERVISOR!#REF!</definedName>
    <definedName name="\H" localSheetId="1">'[1]hourly rate'!#REF!</definedName>
    <definedName name="\H">'[1]hourly rate'!#REF!</definedName>
    <definedName name="\J" localSheetId="2">SUPERVISOR!#REF!</definedName>
    <definedName name="\J" localSheetId="1">'[1]hourly rate'!#REF!</definedName>
    <definedName name="\J">'[1]hourly rate'!#REF!</definedName>
    <definedName name="AMOUNTS" localSheetId="2">SUPERVISOR!#REF!</definedName>
    <definedName name="AMOUNTS" localSheetId="1">#REF!</definedName>
    <definedName name="AMOUNTS">#REF!</definedName>
    <definedName name="_xlnm.Print_Area" localSheetId="0">CERTIFIED!$A$2:$R$43</definedName>
    <definedName name="_xlnm.Print_Area" localSheetId="2">SUPERVISOR!$A$1:$S$24</definedName>
    <definedName name="_xlnm.Print_Area" localSheetId="1">TEAMS!$A$1:$T$43</definedName>
    <definedName name="Print_Area_MI" localSheetId="2">SUPERVISOR!$W$1:$AN$5</definedName>
    <definedName name="_xlnm.Print_Titles" localSheetId="2">SUPERVISOR!$V:$V</definedName>
    <definedName name="RAISE" localSheetId="2">SUPERVISOR!$W$1:$AN$5</definedName>
    <definedName name="RAISE" localSheetId="1">#REF!</definedName>
    <definedName name="RAISE">#REF!</definedName>
    <definedName name="salcodes" localSheetId="2">SUPERVISOR!$V$1:$AN$5</definedName>
    <definedName name="salcodes" localSheetId="1">#REF!</definedName>
    <definedName name="salcodes">#REF!</definedName>
    <definedName name="SCH" localSheetId="2">SUPERVISOR!#REF!</definedName>
    <definedName name="SCH" localSheetId="1">'[1]hourly rate'!#REF!</definedName>
    <definedName name="SCH">'[1]hourly rate'!#REF!</definedName>
    <definedName name="supsch00" localSheetId="2">SUPERVISOR!$W$1:$AN$5</definedName>
    <definedName name="supsch00" localSheetId="1">#REF!</definedName>
    <definedName name="supsch00">#REF!</definedName>
    <definedName name="TEAMS" localSheetId="1">'[1]hourly rate'!#REF!</definedName>
    <definedName name="TEAMS">'[1]hourly rate'!#REF!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26" l="1"/>
  <c r="M8" i="26"/>
  <c r="N8" i="26"/>
  <c r="O8" i="26"/>
  <c r="M9" i="26"/>
  <c r="N9" i="26"/>
  <c r="O9" i="26"/>
  <c r="M10" i="26"/>
  <c r="N10" i="26"/>
  <c r="O10" i="26"/>
  <c r="M11" i="26"/>
  <c r="N11" i="26"/>
  <c r="O11" i="26"/>
  <c r="M12" i="26"/>
  <c r="N12" i="26"/>
  <c r="O12" i="26"/>
  <c r="M13" i="26"/>
  <c r="N13" i="26"/>
  <c r="O13" i="26"/>
  <c r="M14" i="26"/>
  <c r="N14" i="26"/>
  <c r="O14" i="26"/>
  <c r="M15" i="26"/>
  <c r="N15" i="26"/>
  <c r="O15" i="26"/>
  <c r="M16" i="26"/>
  <c r="N16" i="26"/>
  <c r="O16" i="26"/>
  <c r="M17" i="26"/>
  <c r="N17" i="26"/>
  <c r="O17" i="26"/>
  <c r="M18" i="26"/>
  <c r="N18" i="26"/>
  <c r="O18" i="26"/>
  <c r="M19" i="26"/>
  <c r="N19" i="26"/>
  <c r="O19" i="26"/>
  <c r="M20" i="26"/>
  <c r="N20" i="26"/>
  <c r="O20" i="26"/>
  <c r="M21" i="26"/>
  <c r="N21" i="26"/>
  <c r="O21" i="26"/>
  <c r="M22" i="26"/>
  <c r="N22" i="26"/>
  <c r="O22" i="26"/>
  <c r="M23" i="26"/>
  <c r="N23" i="26"/>
  <c r="O23" i="26"/>
  <c r="M24" i="26"/>
  <c r="N24" i="26"/>
  <c r="O24" i="26"/>
  <c r="M25" i="26"/>
  <c r="N25" i="26"/>
  <c r="O25" i="26"/>
  <c r="M26" i="26"/>
  <c r="N26" i="26"/>
  <c r="O26" i="26"/>
  <c r="M27" i="26"/>
  <c r="N27" i="26"/>
  <c r="O27" i="26"/>
  <c r="M28" i="26"/>
  <c r="N28" i="26"/>
  <c r="O28" i="26"/>
  <c r="M29" i="26"/>
  <c r="N29" i="26"/>
  <c r="O29" i="26"/>
  <c r="M30" i="26"/>
  <c r="N30" i="26"/>
  <c r="O30" i="26"/>
  <c r="M31" i="26"/>
  <c r="N31" i="26"/>
  <c r="O31" i="26"/>
  <c r="M32" i="26"/>
  <c r="N32" i="26"/>
  <c r="O32" i="26"/>
  <c r="M33" i="26"/>
  <c r="N33" i="26"/>
  <c r="O33" i="26"/>
  <c r="M34" i="26"/>
  <c r="N34" i="26"/>
  <c r="O34" i="26"/>
  <c r="M35" i="26"/>
  <c r="N35" i="26"/>
  <c r="O35" i="26"/>
  <c r="L9" i="26"/>
  <c r="L10" i="26"/>
  <c r="L11" i="26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8" i="26"/>
  <c r="V8" i="26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W8" i="26" l="1"/>
  <c r="X8" i="26" s="1"/>
  <c r="F9" i="20" l="1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F8" i="20"/>
  <c r="Q43" i="4" l="1"/>
  <c r="P43" i="4"/>
  <c r="O43" i="4"/>
  <c r="N43" i="4"/>
  <c r="K43" i="4"/>
  <c r="J43" i="4"/>
  <c r="I43" i="4"/>
  <c r="H43" i="4"/>
  <c r="Q42" i="4"/>
  <c r="P42" i="4"/>
  <c r="O42" i="4"/>
  <c r="N42" i="4"/>
  <c r="K42" i="4"/>
  <c r="J42" i="4"/>
  <c r="I42" i="4"/>
  <c r="H42" i="4"/>
  <c r="Q41" i="4"/>
  <c r="P41" i="4"/>
  <c r="O41" i="4"/>
  <c r="N41" i="4"/>
  <c r="K41" i="4"/>
  <c r="J41" i="4"/>
  <c r="I41" i="4"/>
  <c r="H41" i="4"/>
  <c r="Q40" i="4"/>
  <c r="P40" i="4"/>
  <c r="O40" i="4"/>
  <c r="N40" i="4"/>
  <c r="K40" i="4"/>
  <c r="J40" i="4"/>
  <c r="I40" i="4"/>
  <c r="H40" i="4"/>
  <c r="Q39" i="4"/>
  <c r="P39" i="4"/>
  <c r="O39" i="4"/>
  <c r="N39" i="4"/>
  <c r="K39" i="4"/>
  <c r="J39" i="4"/>
  <c r="I39" i="4"/>
  <c r="H39" i="4"/>
  <c r="Q38" i="4"/>
  <c r="P38" i="4"/>
  <c r="O38" i="4"/>
  <c r="N38" i="4"/>
  <c r="K38" i="4"/>
  <c r="J38" i="4"/>
  <c r="I38" i="4"/>
  <c r="H38" i="4"/>
  <c r="Q37" i="4"/>
  <c r="P37" i="4"/>
  <c r="O37" i="4"/>
  <c r="N37" i="4"/>
  <c r="K37" i="4"/>
  <c r="J37" i="4"/>
  <c r="I37" i="4"/>
  <c r="H37" i="4"/>
  <c r="Q36" i="4"/>
  <c r="P36" i="4"/>
  <c r="O36" i="4"/>
  <c r="N36" i="4"/>
  <c r="K36" i="4"/>
  <c r="J36" i="4"/>
  <c r="I36" i="4"/>
  <c r="H36" i="4"/>
  <c r="Q35" i="4"/>
  <c r="P35" i="4"/>
  <c r="O35" i="4"/>
  <c r="N35" i="4"/>
  <c r="K35" i="4"/>
  <c r="J35" i="4"/>
  <c r="I35" i="4"/>
  <c r="H35" i="4"/>
  <c r="Q34" i="4"/>
  <c r="P34" i="4"/>
  <c r="O34" i="4"/>
  <c r="N34" i="4"/>
  <c r="K34" i="4"/>
  <c r="J34" i="4"/>
  <c r="I34" i="4"/>
  <c r="H34" i="4"/>
  <c r="Q33" i="4"/>
  <c r="P33" i="4"/>
  <c r="O33" i="4"/>
  <c r="N33" i="4"/>
  <c r="K33" i="4"/>
  <c r="J33" i="4"/>
  <c r="I33" i="4"/>
  <c r="H33" i="4"/>
  <c r="Q32" i="4"/>
  <c r="P32" i="4"/>
  <c r="O32" i="4"/>
  <c r="N32" i="4"/>
  <c r="K32" i="4"/>
  <c r="J32" i="4"/>
  <c r="I32" i="4"/>
  <c r="H32" i="4"/>
  <c r="Q31" i="4"/>
  <c r="P31" i="4"/>
  <c r="O31" i="4"/>
  <c r="N31" i="4"/>
  <c r="K31" i="4"/>
  <c r="J31" i="4"/>
  <c r="I31" i="4"/>
  <c r="H31" i="4"/>
  <c r="Q30" i="4"/>
  <c r="P30" i="4"/>
  <c r="O30" i="4"/>
  <c r="N30" i="4"/>
  <c r="K30" i="4"/>
  <c r="J30" i="4"/>
  <c r="I30" i="4"/>
  <c r="H30" i="4"/>
  <c r="Q29" i="4"/>
  <c r="P29" i="4"/>
  <c r="O29" i="4"/>
  <c r="N29" i="4"/>
  <c r="K29" i="4"/>
  <c r="J29" i="4"/>
  <c r="I29" i="4"/>
  <c r="H29" i="4"/>
  <c r="Q28" i="4"/>
  <c r="P28" i="4"/>
  <c r="O28" i="4"/>
  <c r="N28" i="4"/>
  <c r="K28" i="4"/>
  <c r="J28" i="4"/>
  <c r="I28" i="4"/>
  <c r="H28" i="4"/>
  <c r="Q27" i="4"/>
  <c r="P27" i="4"/>
  <c r="O27" i="4"/>
  <c r="N27" i="4"/>
  <c r="K27" i="4"/>
  <c r="J27" i="4"/>
  <c r="I27" i="4"/>
  <c r="H27" i="4"/>
  <c r="Q26" i="4"/>
  <c r="P26" i="4"/>
  <c r="O26" i="4"/>
  <c r="N26" i="4"/>
  <c r="K26" i="4"/>
  <c r="J26" i="4"/>
  <c r="I26" i="4"/>
  <c r="H26" i="4"/>
  <c r="Q25" i="4"/>
  <c r="P25" i="4"/>
  <c r="O25" i="4"/>
  <c r="N25" i="4"/>
  <c r="K25" i="4"/>
  <c r="J25" i="4"/>
  <c r="I25" i="4"/>
  <c r="H25" i="4"/>
  <c r="Q24" i="4"/>
  <c r="P24" i="4"/>
  <c r="O24" i="4"/>
  <c r="N24" i="4"/>
  <c r="K24" i="4"/>
  <c r="J24" i="4"/>
  <c r="I24" i="4"/>
  <c r="H24" i="4"/>
  <c r="Q23" i="4"/>
  <c r="P23" i="4"/>
  <c r="O23" i="4"/>
  <c r="N23" i="4"/>
  <c r="K23" i="4"/>
  <c r="J23" i="4"/>
  <c r="I23" i="4"/>
  <c r="H23" i="4"/>
  <c r="Q22" i="4"/>
  <c r="P22" i="4"/>
  <c r="O22" i="4"/>
  <c r="N22" i="4"/>
  <c r="K22" i="4"/>
  <c r="J22" i="4"/>
  <c r="I22" i="4"/>
  <c r="H22" i="4"/>
  <c r="Q21" i="4"/>
  <c r="P21" i="4"/>
  <c r="O21" i="4"/>
  <c r="N21" i="4"/>
  <c r="K21" i="4"/>
  <c r="J21" i="4"/>
  <c r="I21" i="4"/>
  <c r="H21" i="4"/>
  <c r="Q20" i="4"/>
  <c r="P20" i="4"/>
  <c r="O20" i="4"/>
  <c r="N20" i="4"/>
  <c r="K20" i="4"/>
  <c r="J20" i="4"/>
  <c r="I20" i="4"/>
  <c r="H20" i="4"/>
  <c r="Q19" i="4"/>
  <c r="P19" i="4"/>
  <c r="O19" i="4"/>
  <c r="N19" i="4"/>
  <c r="K19" i="4"/>
  <c r="J19" i="4"/>
  <c r="I19" i="4"/>
  <c r="H19" i="4"/>
  <c r="Q18" i="4"/>
  <c r="P18" i="4"/>
  <c r="O18" i="4"/>
  <c r="N18" i="4"/>
  <c r="K18" i="4"/>
  <c r="J18" i="4"/>
  <c r="I18" i="4"/>
  <c r="H18" i="4"/>
  <c r="Q17" i="4"/>
  <c r="P17" i="4"/>
  <c r="O17" i="4"/>
  <c r="N17" i="4"/>
  <c r="K17" i="4"/>
  <c r="J17" i="4"/>
  <c r="I17" i="4"/>
  <c r="H17" i="4"/>
  <c r="Q16" i="4"/>
  <c r="P16" i="4"/>
  <c r="O16" i="4"/>
  <c r="N16" i="4"/>
  <c r="K16" i="4"/>
  <c r="J16" i="4"/>
  <c r="I16" i="4"/>
  <c r="H16" i="4"/>
  <c r="Q15" i="4"/>
  <c r="P15" i="4"/>
  <c r="O15" i="4"/>
  <c r="N15" i="4"/>
  <c r="K15" i="4"/>
  <c r="J15" i="4"/>
  <c r="I15" i="4"/>
  <c r="H15" i="4"/>
  <c r="Q14" i="4"/>
  <c r="P14" i="4"/>
  <c r="O14" i="4"/>
  <c r="N14" i="4"/>
  <c r="K14" i="4"/>
  <c r="J14" i="4"/>
  <c r="I14" i="4"/>
  <c r="H14" i="4"/>
  <c r="Q13" i="4"/>
  <c r="P13" i="4"/>
  <c r="O13" i="4"/>
  <c r="N13" i="4"/>
  <c r="K13" i="4"/>
  <c r="J13" i="4"/>
  <c r="I13" i="4"/>
  <c r="H13" i="4"/>
  <c r="Q12" i="4"/>
  <c r="P12" i="4"/>
  <c r="O12" i="4"/>
  <c r="N12" i="4"/>
  <c r="K12" i="4"/>
  <c r="J12" i="4"/>
  <c r="I12" i="4"/>
  <c r="H12" i="4"/>
  <c r="Q11" i="4"/>
  <c r="P11" i="4"/>
  <c r="O11" i="4"/>
  <c r="N11" i="4"/>
  <c r="K11" i="4"/>
  <c r="J11" i="4"/>
  <c r="I11" i="4"/>
  <c r="H11" i="4"/>
  <c r="Q10" i="4"/>
  <c r="P10" i="4"/>
  <c r="O10" i="4"/>
  <c r="N10" i="4"/>
  <c r="K10" i="4"/>
  <c r="J10" i="4"/>
  <c r="I10" i="4"/>
  <c r="H10" i="4"/>
  <c r="Q9" i="4"/>
  <c r="P9" i="4"/>
  <c r="O9" i="4"/>
  <c r="N9" i="4"/>
  <c r="K9" i="4"/>
  <c r="J9" i="4"/>
  <c r="I9" i="4"/>
  <c r="H9" i="4"/>
  <c r="Q8" i="4"/>
  <c r="P8" i="4"/>
  <c r="O8" i="4"/>
  <c r="N8" i="4"/>
  <c r="K8" i="4"/>
  <c r="J8" i="4"/>
  <c r="I8" i="4"/>
  <c r="H8" i="4"/>
</calcChain>
</file>

<file path=xl/sharedStrings.xml><?xml version="1.0" encoding="utf-8"?>
<sst xmlns="http://schemas.openxmlformats.org/spreadsheetml/2006/main" count="126" uniqueCount="61">
  <si>
    <t>ALEXANDER CITY BOARD OF EDUCATION</t>
  </si>
  <si>
    <t>Contract Days</t>
  </si>
  <si>
    <t>1.</t>
  </si>
  <si>
    <t>Experience will accumulate as follows:</t>
  </si>
  <si>
    <t>2.</t>
  </si>
  <si>
    <t>Total experience will be awarded on July 1st of each year.</t>
  </si>
  <si>
    <t>3.</t>
  </si>
  <si>
    <t>4.</t>
  </si>
  <si>
    <t>Employees in this category include:</t>
  </si>
  <si>
    <t xml:space="preserve">        A.  All full-time teaching and administrative experience in K-12 Public Education will count.</t>
  </si>
  <si>
    <t>Changes in degree will be effective upon receipt of the highest degree recognized by the Alabama State Department of Education with payment at a higher rate degree to begin with the monthly period after the State Department of Education recognizes the degree.</t>
  </si>
  <si>
    <t>Central Office Administrative Services Notes</t>
  </si>
  <si>
    <t xml:space="preserve">        B.  Full-tme experience in area of concentratio will be counted.</t>
  </si>
  <si>
    <t>**Employee must hold a valid certificate endorsed in Educational Administration to be placed on this salary schedule.</t>
  </si>
  <si>
    <t xml:space="preserve">  POSITION/EXPERIENCE</t>
  </si>
  <si>
    <t>Contract Hrs/Day</t>
  </si>
  <si>
    <t>YEARS OF EXPERIENCE</t>
  </si>
  <si>
    <t xml:space="preserve">  SALARY SCHEDULE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</si>
  <si>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</si>
  <si>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</si>
  <si>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</si>
  <si>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</si>
  <si>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</si>
  <si>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</si>
  <si>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</si>
  <si>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</si>
  <si>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</si>
  <si>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</si>
  <si>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</si>
  <si>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</si>
  <si>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</si>
  <si>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</si>
  <si>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7.5 hr</t>
  </si>
  <si>
    <t>!01Y</t>
  </si>
  <si>
    <t>8 hr</t>
  </si>
  <si>
    <t>ACCOUNTING SUPERVISOR</t>
  </si>
  <si>
    <t>Q01Y</t>
  </si>
  <si>
    <t>SUPERVISORS</t>
  </si>
  <si>
    <t>BS</t>
  </si>
  <si>
    <t>MS</t>
  </si>
  <si>
    <t>ALEXANDER CITY SCHOOLS</t>
  </si>
  <si>
    <t>TEACHER SALARY SCHEDULE &amp; ADMIN BASE SALARY SCHEDULE</t>
  </si>
  <si>
    <t>202 DAY</t>
  </si>
  <si>
    <t>240 Day</t>
  </si>
  <si>
    <t>STEP</t>
  </si>
  <si>
    <t>6Y</t>
  </si>
  <si>
    <t>DO</t>
  </si>
  <si>
    <t>ND</t>
  </si>
  <si>
    <t>187  DAY</t>
  </si>
  <si>
    <t>TRANSPORTATION SUPERVISOR</t>
  </si>
  <si>
    <t>2023-2024</t>
  </si>
  <si>
    <t>TEAMS COMPONENT</t>
  </si>
  <si>
    <t>TEAMS SALARY SCHEDULE</t>
  </si>
  <si>
    <t>TOTAL TEAMS-189 Days</t>
  </si>
  <si>
    <t>Teacher Base Pay - 187 Day</t>
  </si>
  <si>
    <t>diff</t>
  </si>
  <si>
    <t>189 Days</t>
  </si>
  <si>
    <t>189+TEAMS</t>
  </si>
  <si>
    <t>PAYROLL ACCOUNTANT</t>
  </si>
  <si>
    <t>2024-2025 School Year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</si>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</sst>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10101"/>
      <name val="Calibri"/>
      <family val="2"/>
      <scheme val="minor"/>
    </font>
    <font>
      <b/>
      <sz val="12"/>
      <color rgb="FF1D1D1D"/>
      <name val="Calibri"/>
      <family val="2"/>
      <scheme val="minor"/>
    </font>
    <font>
      <b/>
      <sz val="12"/>
      <color rgb="FF383838"/>
      <name val="Calibri"/>
      <family val="2"/>
      <scheme val="minor"/>
    </font>
    <font>
      <b/>
      <sz val="12"/>
      <color rgb="FF1C1C1C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2" borderId="1"/>
    <xf numFmtId="0" fontId="2" fillId="0" borderId="0"/>
    <xf numFmtId="0" fontId="1" fillId="0" borderId="0"/>
    <xf numFmtId="0" fontId="8" fillId="0" borderId="0"/>
    <xf numFmtId="0" fontId="1" fillId="0" borderId="0"/>
    <xf numFmtId="0" fontId="3" fillId="3" borderId="1"/>
    <xf numFmtId="0" fontId="4" fillId="2" borderId="1">
      <alignment horizontal="center"/>
    </xf>
    <xf numFmtId="43" fontId="9" fillId="0" borderId="0" applyFont="0" applyFill="0" applyBorder="0" applyAlignment="0" applyProtection="0"/>
  </cellStyleXfs>
  <cellXfs count="251">
    <xf numFmtId="0" fontId="0" fillId="0" borderId="0" xfId="0"/>
    <xf numFmtId="0" fontId="7" fillId="0" borderId="9" xfId="0" quotePrefix="1" applyFont="1" applyBorder="1" applyAlignment="1">
      <alignment horizontal="right"/>
    </xf>
    <xf numFmtId="0" fontId="7" fillId="0" borderId="9" xfId="0" quotePrefix="1" applyFont="1" applyBorder="1" applyAlignment="1">
      <alignment horizontal="right" vertical="top"/>
    </xf>
    <xf numFmtId="0" fontId="7" fillId="0" borderId="9" xfId="6" quotePrefix="1" applyFont="1" applyBorder="1" applyAlignment="1">
      <alignment horizontal="right" vertical="center"/>
    </xf>
    <xf numFmtId="0" fontId="5" fillId="0" borderId="3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43" fontId="5" fillId="0" borderId="3" xfId="1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0" applyNumberFormat="1" applyFont="1"/>
    <xf numFmtId="41" fontId="12" fillId="0" borderId="0" xfId="0" applyNumberFormat="1" applyFont="1" applyAlignment="1">
      <alignment horizontal="center"/>
    </xf>
    <xf numFmtId="0" fontId="11" fillId="0" borderId="0" xfId="0" applyFont="1"/>
    <xf numFmtId="1" fontId="11" fillId="0" borderId="0" xfId="0" applyNumberFormat="1" applyFont="1"/>
    <xf numFmtId="0" fontId="11" fillId="0" borderId="3" xfId="0" applyFont="1" applyBorder="1"/>
    <xf numFmtId="0" fontId="11" fillId="0" borderId="5" xfId="0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6" borderId="3" xfId="0" applyNumberFormat="1" applyFont="1" applyFill="1" applyBorder="1" applyAlignment="1">
      <alignment horizontal="center"/>
    </xf>
    <xf numFmtId="0" fontId="11" fillId="8" borderId="3" xfId="0" applyFont="1" applyFill="1" applyBorder="1"/>
    <xf numFmtId="1" fontId="11" fillId="5" borderId="3" xfId="0" applyNumberFormat="1" applyFont="1" applyFill="1" applyBorder="1"/>
    <xf numFmtId="1" fontId="11" fillId="0" borderId="3" xfId="0" applyNumberFormat="1" applyFont="1" applyBorder="1"/>
    <xf numFmtId="1" fontId="11" fillId="6" borderId="3" xfId="0" applyNumberFormat="1" applyFont="1" applyFill="1" applyBorder="1"/>
    <xf numFmtId="0" fontId="11" fillId="6" borderId="10" xfId="0" applyFont="1" applyFill="1" applyBorder="1"/>
    <xf numFmtId="0" fontId="11" fillId="0" borderId="3" xfId="0" applyFont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1" fontId="11" fillId="5" borderId="3" xfId="0" applyNumberFormat="1" applyFont="1" applyFill="1" applyBorder="1" applyAlignment="1">
      <alignment horizontal="center"/>
    </xf>
    <xf numFmtId="164" fontId="11" fillId="5" borderId="3" xfId="9" applyNumberFormat="1" applyFont="1" applyFill="1" applyBorder="1"/>
    <xf numFmtId="164" fontId="11" fillId="6" borderId="3" xfId="9" applyNumberFormat="1" applyFont="1" applyFill="1" applyBorder="1"/>
    <xf numFmtId="164" fontId="14" fillId="8" borderId="3" xfId="9" applyNumberFormat="1" applyFont="1" applyFill="1" applyBorder="1" applyAlignment="1">
      <alignment horizontal="center" vertical="top" wrapText="1"/>
    </xf>
    <xf numFmtId="164" fontId="11" fillId="0" borderId="3" xfId="9" applyNumberFormat="1" applyFont="1" applyBorder="1"/>
    <xf numFmtId="164" fontId="15" fillId="8" borderId="3" xfId="9" applyNumberFormat="1" applyFont="1" applyFill="1" applyBorder="1" applyAlignment="1">
      <alignment horizontal="center" vertical="top" shrinkToFit="1"/>
    </xf>
    <xf numFmtId="164" fontId="16" fillId="8" borderId="3" xfId="9" applyNumberFormat="1" applyFont="1" applyFill="1" applyBorder="1" applyAlignment="1">
      <alignment horizontal="center" vertical="top" shrinkToFit="1"/>
    </xf>
    <xf numFmtId="164" fontId="17" fillId="8" borderId="3" xfId="9" applyNumberFormat="1" applyFont="1" applyFill="1" applyBorder="1" applyAlignment="1">
      <alignment horizontal="center" vertical="top" shrinkToFit="1"/>
    </xf>
    <xf numFmtId="164" fontId="14" fillId="8" borderId="3" xfId="9" applyNumberFormat="1" applyFont="1" applyFill="1" applyBorder="1" applyAlignment="1">
      <alignment horizontal="center" vertical="top" shrinkToFit="1"/>
    </xf>
    <xf numFmtId="164" fontId="18" fillId="8" borderId="3" xfId="9" applyNumberFormat="1" applyFont="1" applyFill="1" applyBorder="1" applyAlignment="1">
      <alignment horizontal="center" vertical="top" shrinkToFit="1"/>
    </xf>
    <xf numFmtId="164" fontId="19" fillId="8" borderId="3" xfId="9" applyNumberFormat="1" applyFont="1" applyFill="1" applyBorder="1" applyAlignment="1">
      <alignment horizontal="center" vertical="top" shrinkToFit="1"/>
    </xf>
    <xf numFmtId="0" fontId="5" fillId="0" borderId="0" xfId="5" applyFont="1"/>
    <xf numFmtId="0" fontId="5" fillId="0" borderId="6" xfId="5" applyFont="1" applyBorder="1"/>
    <xf numFmtId="0" fontId="5" fillId="0" borderId="7" xfId="5" applyFont="1" applyBorder="1"/>
    <xf numFmtId="0" fontId="5" fillId="0" borderId="8" xfId="5" applyFont="1" applyBorder="1"/>
    <xf numFmtId="0" fontId="5" fillId="0" borderId="0" xfId="5" applyFont="1" applyAlignment="1">
      <alignment wrapText="1"/>
    </xf>
    <xf numFmtId="37" fontId="5" fillId="0" borderId="3" xfId="5" applyNumberFormat="1" applyFont="1" applyBorder="1"/>
    <xf numFmtId="37" fontId="5" fillId="0" borderId="3" xfId="5" applyNumberFormat="1" applyFont="1" applyBorder="1" applyAlignment="1">
      <alignment horizontal="center"/>
    </xf>
    <xf numFmtId="43" fontId="5" fillId="0" borderId="3" xfId="5" applyNumberFormat="1" applyFont="1" applyBorder="1" applyAlignment="1">
      <alignment horizontal="center"/>
    </xf>
    <xf numFmtId="41" fontId="5" fillId="0" borderId="3" xfId="1" applyNumberFormat="1" applyFont="1" applyFill="1" applyBorder="1" applyAlignment="1">
      <alignment horizontal="center"/>
    </xf>
    <xf numFmtId="0" fontId="5" fillId="0" borderId="0" xfId="0" applyFont="1"/>
    <xf numFmtId="41" fontId="5" fillId="0" borderId="2" xfId="1" applyNumberFormat="1" applyFont="1" applyFill="1" applyBorder="1" applyAlignment="1"/>
    <xf numFmtId="41" fontId="5" fillId="0" borderId="5" xfId="1" applyNumberFormat="1" applyFont="1" applyFill="1" applyBorder="1" applyAlignment="1"/>
    <xf numFmtId="37" fontId="5" fillId="0" borderId="3" xfId="0" applyNumberFormat="1" applyFont="1" applyBorder="1"/>
    <xf numFmtId="37" fontId="5" fillId="0" borderId="3" xfId="0" applyNumberFormat="1" applyFont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0" fontId="5" fillId="0" borderId="9" xfId="5" applyFont="1" applyBorder="1"/>
    <xf numFmtId="0" fontId="5" fillId="0" borderId="10" xfId="5" applyFont="1" applyBorder="1"/>
    <xf numFmtId="0" fontId="5" fillId="0" borderId="11" xfId="5" applyFont="1" applyBorder="1"/>
    <xf numFmtId="0" fontId="5" fillId="0" borderId="12" xfId="5" applyFont="1" applyBorder="1"/>
    <xf numFmtId="0" fontId="5" fillId="0" borderId="13" xfId="5" applyFont="1" applyBorder="1"/>
    <xf numFmtId="0" fontId="7" fillId="0" borderId="0" xfId="5" applyFont="1"/>
    <xf numFmtId="43" fontId="7" fillId="0" borderId="0" xfId="1" applyFont="1" applyFill="1" applyBorder="1"/>
    <xf numFmtId="43" fontId="5" fillId="0" borderId="0" xfId="1" applyFont="1" applyFill="1" applyBorder="1"/>
    <xf numFmtId="0" fontId="22" fillId="0" borderId="0" xfId="5" applyFont="1"/>
    <xf numFmtId="0" fontId="22" fillId="0" borderId="7" xfId="5" applyFont="1" applyBorder="1"/>
    <xf numFmtId="0" fontId="22" fillId="0" borderId="8" xfId="5" applyFont="1" applyBorder="1"/>
    <xf numFmtId="0" fontId="22" fillId="0" borderId="3" xfId="5" applyFont="1" applyBorder="1" applyAlignment="1">
      <alignment horizontal="center"/>
    </xf>
    <xf numFmtId="0" fontId="22" fillId="0" borderId="3" xfId="5" applyFont="1" applyBorder="1" applyAlignment="1">
      <alignment wrapText="1"/>
    </xf>
    <xf numFmtId="0" fontId="22" fillId="0" borderId="3" xfId="5" applyFont="1" applyBorder="1" applyAlignment="1">
      <alignment horizontal="center" wrapText="1"/>
    </xf>
    <xf numFmtId="49" fontId="22" fillId="0" borderId="3" xfId="5" applyNumberFormat="1" applyFont="1" applyBorder="1" applyAlignment="1">
      <alignment wrapText="1"/>
    </xf>
    <xf numFmtId="43" fontId="22" fillId="0" borderId="3" xfId="1" applyFont="1" applyFill="1" applyBorder="1" applyAlignment="1">
      <alignment horizontal="center" wrapText="1"/>
    </xf>
    <xf numFmtId="0" fontId="22" fillId="0" borderId="0" xfId="5" applyFont="1" applyAlignment="1">
      <alignment wrapText="1"/>
    </xf>
    <xf numFmtId="37" fontId="22" fillId="0" borderId="3" xfId="5" applyNumberFormat="1" applyFont="1" applyBorder="1"/>
    <xf numFmtId="37" fontId="22" fillId="0" borderId="3" xfId="5" applyNumberFormat="1" applyFont="1" applyBorder="1" applyAlignment="1">
      <alignment horizontal="center"/>
    </xf>
    <xf numFmtId="43" fontId="22" fillId="0" borderId="3" xfId="5" applyNumberFormat="1" applyFont="1" applyBorder="1" applyAlignment="1">
      <alignment horizontal="center"/>
    </xf>
    <xf numFmtId="49" fontId="22" fillId="4" borderId="3" xfId="5" applyNumberFormat="1" applyFont="1" applyFill="1" applyBorder="1" applyAlignment="1">
      <alignment horizontal="center"/>
    </xf>
    <xf numFmtId="41" fontId="22" fillId="4" borderId="3" xfId="1" applyNumberFormat="1" applyFont="1" applyFill="1" applyBorder="1" applyAlignment="1">
      <alignment horizontal="center"/>
    </xf>
    <xf numFmtId="41" fontId="22" fillId="4" borderId="3" xfId="1" applyNumberFormat="1" applyFont="1" applyFill="1" applyBorder="1" applyAlignment="1"/>
    <xf numFmtId="0" fontId="22" fillId="0" borderId="2" xfId="5" quotePrefix="1" applyFont="1" applyBorder="1"/>
    <xf numFmtId="0" fontId="22" fillId="0" borderId="5" xfId="5" quotePrefix="1" applyFont="1" applyBorder="1"/>
    <xf numFmtId="49" fontId="22" fillId="0" borderId="3" xfId="5" applyNumberFormat="1" applyFont="1" applyBorder="1" applyAlignment="1">
      <alignment horizontal="center"/>
    </xf>
    <xf numFmtId="41" fontId="22" fillId="0" borderId="3" xfId="1" applyNumberFormat="1" applyFont="1" applyFill="1" applyBorder="1" applyAlignment="1">
      <alignment horizontal="center"/>
    </xf>
    <xf numFmtId="37" fontId="22" fillId="4" borderId="3" xfId="0" applyNumberFormat="1" applyFont="1" applyFill="1" applyBorder="1"/>
    <xf numFmtId="37" fontId="22" fillId="4" borderId="3" xfId="0" applyNumberFormat="1" applyFont="1" applyFill="1" applyBorder="1" applyAlignment="1">
      <alignment horizontal="center"/>
    </xf>
    <xf numFmtId="43" fontId="22" fillId="4" borderId="3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22" fillId="0" borderId="5" xfId="0" applyFont="1" applyBorder="1"/>
    <xf numFmtId="0" fontId="22" fillId="0" borderId="3" xfId="0" applyFont="1" applyBorder="1"/>
    <xf numFmtId="37" fontId="22" fillId="0" borderId="3" xfId="0" applyNumberFormat="1" applyFont="1" applyBorder="1"/>
    <xf numFmtId="43" fontId="22" fillId="0" borderId="3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0" fontId="23" fillId="0" borderId="0" xfId="5" applyFont="1"/>
    <xf numFmtId="43" fontId="23" fillId="0" borderId="0" xfId="1" applyFont="1" applyFill="1" applyBorder="1"/>
    <xf numFmtId="43" fontId="22" fillId="0" borderId="0" xfId="1" applyFont="1" applyFill="1" applyBorder="1"/>
    <xf numFmtId="0" fontId="22" fillId="0" borderId="6" xfId="5" applyFont="1" applyBorder="1"/>
    <xf numFmtId="0" fontId="22" fillId="0" borderId="0" xfId="0" applyFont="1"/>
    <xf numFmtId="0" fontId="23" fillId="0" borderId="9" xfId="0" quotePrefix="1" applyFont="1" applyBorder="1" applyAlignment="1">
      <alignment horizontal="right"/>
    </xf>
    <xf numFmtId="0" fontId="23" fillId="0" borderId="9" xfId="0" quotePrefix="1" applyFont="1" applyBorder="1" applyAlignment="1">
      <alignment horizontal="right" vertical="top"/>
    </xf>
    <xf numFmtId="0" fontId="23" fillId="0" borderId="9" xfId="6" quotePrefix="1" applyFont="1" applyBorder="1" applyAlignment="1">
      <alignment horizontal="right" vertical="center"/>
    </xf>
    <xf numFmtId="0" fontId="11" fillId="7" borderId="3" xfId="0" applyFont="1" applyFill="1" applyBorder="1"/>
    <xf numFmtId="0" fontId="11" fillId="7" borderId="3" xfId="0" applyFont="1" applyFill="1" applyBorder="1" applyAlignment="1">
      <alignment horizontal="center"/>
    </xf>
    <xf numFmtId="3" fontId="14" fillId="7" borderId="3" xfId="9" applyNumberFormat="1" applyFont="1" applyFill="1" applyBorder="1" applyAlignment="1">
      <alignment horizontal="center" vertical="top" wrapText="1"/>
    </xf>
    <xf numFmtId="3" fontId="15" fillId="7" borderId="3" xfId="9" applyNumberFormat="1" applyFont="1" applyFill="1" applyBorder="1" applyAlignment="1">
      <alignment horizontal="center" vertical="top" shrinkToFit="1"/>
    </xf>
    <xf numFmtId="3" fontId="16" fillId="7" borderId="3" xfId="9" applyNumberFormat="1" applyFont="1" applyFill="1" applyBorder="1" applyAlignment="1">
      <alignment horizontal="center" vertical="top" shrinkToFit="1"/>
    </xf>
    <xf numFmtId="3" fontId="17" fillId="7" borderId="3" xfId="9" applyNumberFormat="1" applyFont="1" applyFill="1" applyBorder="1" applyAlignment="1">
      <alignment horizontal="center" vertical="top" shrinkToFit="1"/>
    </xf>
    <xf numFmtId="3" fontId="14" fillId="7" borderId="3" xfId="0" applyNumberFormat="1" applyFont="1" applyFill="1" applyBorder="1" applyAlignment="1">
      <alignment horizontal="center" vertical="top" wrapText="1"/>
    </xf>
    <xf numFmtId="3" fontId="14" fillId="7" borderId="3" xfId="0" applyNumberFormat="1" applyFont="1" applyFill="1" applyBorder="1" applyAlignment="1">
      <alignment horizontal="center" vertical="top" shrinkToFit="1"/>
    </xf>
    <xf numFmtId="3" fontId="18" fillId="7" borderId="3" xfId="0" applyNumberFormat="1" applyFont="1" applyFill="1" applyBorder="1" applyAlignment="1">
      <alignment horizontal="center" vertical="top" shrinkToFit="1"/>
    </xf>
    <xf numFmtId="3" fontId="19" fillId="7" borderId="3" xfId="0" applyNumberFormat="1" applyFont="1" applyFill="1" applyBorder="1" applyAlignment="1">
      <alignment horizontal="center" vertical="top" shrinkToFit="1"/>
    </xf>
    <xf numFmtId="0" fontId="11" fillId="0" borderId="3" xfId="0" applyFont="1" applyBorder="1" applyAlignment="1">
      <alignment horizontal="right"/>
    </xf>
    <xf numFmtId="3" fontId="18" fillId="7" borderId="5" xfId="0" applyNumberFormat="1" applyFont="1" applyFill="1" applyBorder="1" applyAlignment="1">
      <alignment horizontal="center" vertical="top" shrinkToFit="1"/>
    </xf>
    <xf numFmtId="3" fontId="14" fillId="7" borderId="5" xfId="0" applyNumberFormat="1" applyFont="1" applyFill="1" applyBorder="1" applyAlignment="1">
      <alignment horizontal="center" vertical="top" shrinkToFit="1"/>
    </xf>
    <xf numFmtId="0" fontId="12" fillId="9" borderId="0" xfId="0" applyFont="1" applyFill="1" applyAlignment="1">
      <alignment horizontal="center"/>
    </xf>
    <xf numFmtId="0" fontId="12" fillId="9" borderId="0" xfId="0" applyFont="1" applyFill="1"/>
    <xf numFmtId="0" fontId="25" fillId="0" borderId="3" xfId="0" applyFont="1" applyFill="1" applyBorder="1" applyAlignment="1">
      <alignment horizontal="right"/>
    </xf>
    <xf numFmtId="164" fontId="18" fillId="8" borderId="3" xfId="9" applyNumberFormat="1" applyFont="1" applyFill="1" applyBorder="1" applyAlignment="1">
      <alignment vertical="top" shrinkToFit="1"/>
    </xf>
    <xf numFmtId="164" fontId="19" fillId="8" borderId="3" xfId="9" applyNumberFormat="1" applyFont="1" applyFill="1" applyBorder="1" applyAlignment="1">
      <alignment vertical="top" shrinkToFit="1"/>
    </xf>
    <xf numFmtId="164" fontId="18" fillId="8" borderId="3" xfId="9" applyNumberFormat="1" applyFont="1" applyFill="1" applyBorder="1" applyAlignment="1">
      <alignment vertical="center" shrinkToFit="1"/>
    </xf>
    <xf numFmtId="164" fontId="14" fillId="8" borderId="3" xfId="9" applyNumberFormat="1" applyFont="1" applyFill="1" applyBorder="1" applyAlignment="1">
      <alignment vertical="center" shrinkToFit="1"/>
    </xf>
    <xf numFmtId="164" fontId="19" fillId="8" borderId="3" xfId="9" applyNumberFormat="1" applyFont="1" applyFill="1" applyBorder="1" applyAlignment="1">
      <alignment vertical="center" shrinkToFit="1"/>
    </xf>
    <xf numFmtId="164" fontId="27" fillId="0" borderId="0" xfId="9" applyNumberFormat="1" applyFont="1"/>
    <xf numFmtId="164" fontId="27" fillId="0" borderId="3" xfId="9" applyNumberFormat="1" applyFont="1" applyBorder="1" applyAlignment="1">
      <alignment horizontal="center"/>
    </xf>
    <xf numFmtId="164" fontId="27" fillId="0" borderId="4" xfId="9" applyNumberFormat="1" applyFont="1" applyBorder="1" applyAlignment="1">
      <alignment horizontal="center"/>
    </xf>
    <xf numFmtId="164" fontId="27" fillId="8" borderId="3" xfId="9" applyNumberFormat="1" applyFont="1" applyFill="1" applyBorder="1"/>
    <xf numFmtId="164" fontId="27" fillId="0" borderId="3" xfId="9" applyNumberFormat="1" applyFont="1" applyBorder="1"/>
    <xf numFmtId="164" fontId="27" fillId="6" borderId="3" xfId="9" applyNumberFormat="1" applyFont="1" applyFill="1" applyBorder="1"/>
    <xf numFmtId="164" fontId="27" fillId="5" borderId="3" xfId="9" applyNumberFormat="1" applyFont="1" applyFill="1" applyBorder="1"/>
    <xf numFmtId="164" fontId="27" fillId="8" borderId="3" xfId="9" applyNumberFormat="1" applyFont="1" applyFill="1" applyBorder="1" applyAlignment="1">
      <alignment horizontal="center"/>
    </xf>
    <xf numFmtId="164" fontId="27" fillId="6" borderId="3" xfId="9" applyNumberFormat="1" applyFont="1" applyFill="1" applyBorder="1" applyAlignment="1">
      <alignment horizontal="center"/>
    </xf>
    <xf numFmtId="164" fontId="27" fillId="5" borderId="3" xfId="9" applyNumberFormat="1" applyFont="1" applyFill="1" applyBorder="1" applyAlignment="1">
      <alignment horizontal="center"/>
    </xf>
    <xf numFmtId="164" fontId="27" fillId="0" borderId="3" xfId="9" applyNumberFormat="1" applyFont="1" applyFill="1" applyBorder="1"/>
    <xf numFmtId="164" fontId="27" fillId="6" borderId="3" xfId="9" applyNumberFormat="1" applyFont="1" applyFill="1" applyBorder="1" applyAlignment="1"/>
    <xf numFmtId="164" fontId="27" fillId="0" borderId="3" xfId="9" applyNumberFormat="1" applyFont="1" applyFill="1" applyBorder="1" applyAlignment="1"/>
    <xf numFmtId="164" fontId="27" fillId="5" borderId="3" xfId="9" applyNumberFormat="1" applyFont="1" applyFill="1" applyBorder="1" applyAlignment="1"/>
    <xf numFmtId="164" fontId="27" fillId="0" borderId="0" xfId="9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0" fillId="9" borderId="0" xfId="0" applyFont="1" applyFill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1" fontId="11" fillId="5" borderId="2" xfId="0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/>
    </xf>
    <xf numFmtId="1" fontId="11" fillId="5" borderId="5" xfId="0" applyNumberFormat="1" applyFont="1" applyFill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1" fontId="11" fillId="6" borderId="4" xfId="0" applyNumberFormat="1" applyFont="1" applyFill="1" applyBorder="1" applyAlignment="1">
      <alignment horizontal="center"/>
    </xf>
    <xf numFmtId="1" fontId="11" fillId="6" borderId="5" xfId="0" applyNumberFormat="1" applyFont="1" applyFill="1" applyBorder="1" applyAlignment="1">
      <alignment horizontal="center"/>
    </xf>
    <xf numFmtId="0" fontId="26" fillId="9" borderId="0" xfId="0" applyFont="1" applyFill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164" fontId="27" fillId="8" borderId="2" xfId="9" applyNumberFormat="1" applyFont="1" applyFill="1" applyBorder="1" applyAlignment="1">
      <alignment horizontal="center"/>
    </xf>
    <xf numFmtId="164" fontId="27" fillId="8" borderId="4" xfId="9" applyNumberFormat="1" applyFont="1" applyFill="1" applyBorder="1" applyAlignment="1">
      <alignment horizontal="center"/>
    </xf>
    <xf numFmtId="164" fontId="27" fillId="8" borderId="5" xfId="9" applyNumberFormat="1" applyFont="1" applyFill="1" applyBorder="1" applyAlignment="1">
      <alignment horizontal="center"/>
    </xf>
    <xf numFmtId="164" fontId="27" fillId="5" borderId="4" xfId="9" applyNumberFormat="1" applyFont="1" applyFill="1" applyBorder="1" applyAlignment="1">
      <alignment horizontal="center"/>
    </xf>
    <xf numFmtId="164" fontId="27" fillId="5" borderId="5" xfId="9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164" fontId="27" fillId="6" borderId="2" xfId="9" applyNumberFormat="1" applyFont="1" applyFill="1" applyBorder="1" applyAlignment="1">
      <alignment horizontal="center"/>
    </xf>
    <xf numFmtId="164" fontId="27" fillId="6" borderId="4" xfId="9" applyNumberFormat="1" applyFont="1" applyFill="1" applyBorder="1" applyAlignment="1">
      <alignment horizontal="center"/>
    </xf>
    <xf numFmtId="164" fontId="27" fillId="6" borderId="5" xfId="9" applyNumberFormat="1" applyFont="1" applyFill="1" applyBorder="1" applyAlignment="1">
      <alignment horizontal="center"/>
    </xf>
    <xf numFmtId="0" fontId="7" fillId="0" borderId="11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6" fillId="0" borderId="12" xfId="6" applyFont="1" applyBorder="1" applyAlignment="1">
      <alignment vertical="center"/>
    </xf>
    <xf numFmtId="0" fontId="6" fillId="0" borderId="13" xfId="6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/>
    <xf numFmtId="0" fontId="7" fillId="0" borderId="0" xfId="0" applyFont="1"/>
    <xf numFmtId="0" fontId="7" fillId="0" borderId="10" xfId="0" applyFont="1" applyBorder="1"/>
    <xf numFmtId="0" fontId="7" fillId="0" borderId="0" xfId="0" applyFont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9" xfId="6" applyFont="1" applyBorder="1"/>
    <xf numFmtId="0" fontId="7" fillId="0" borderId="0" xfId="6" applyFont="1"/>
    <xf numFmtId="0" fontId="7" fillId="0" borderId="10" xfId="6" applyFont="1" applyBorder="1"/>
    <xf numFmtId="0" fontId="6" fillId="0" borderId="6" xfId="6" quotePrefix="1" applyFont="1" applyBorder="1" applyAlignment="1">
      <alignment horizontal="left" vertical="top"/>
    </xf>
    <xf numFmtId="0" fontId="6" fillId="0" borderId="7" xfId="6" quotePrefix="1" applyFont="1" applyBorder="1" applyAlignment="1">
      <alignment horizontal="left" vertical="top"/>
    </xf>
    <xf numFmtId="0" fontId="6" fillId="0" borderId="8" xfId="6" quotePrefix="1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6" applyFont="1" applyAlignment="1">
      <alignment vertical="center"/>
    </xf>
    <xf numFmtId="0" fontId="7" fillId="0" borderId="10" xfId="6" applyFont="1" applyBorder="1" applyAlignment="1">
      <alignment vertical="center"/>
    </xf>
    <xf numFmtId="0" fontId="5" fillId="0" borderId="2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Font="1" applyBorder="1" applyAlignment="1">
      <alignment horizontal="center"/>
    </xf>
    <xf numFmtId="0" fontId="5" fillId="0" borderId="2" xfId="5" applyFont="1" applyBorder="1" applyAlignment="1">
      <alignment wrapText="1"/>
    </xf>
    <xf numFmtId="0" fontId="5" fillId="0" borderId="5" xfId="5" applyFont="1" applyBorder="1" applyAlignment="1">
      <alignment wrapText="1"/>
    </xf>
    <xf numFmtId="0" fontId="5" fillId="0" borderId="2" xfId="5" quotePrefix="1" applyFont="1" applyBorder="1" applyAlignment="1">
      <alignment horizontal="center"/>
    </xf>
    <xf numFmtId="0" fontId="5" fillId="0" borderId="5" xfId="5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1" fillId="9" borderId="0" xfId="5" applyFont="1" applyFill="1" applyBorder="1" applyAlignment="1">
      <alignment horizontal="center"/>
    </xf>
    <xf numFmtId="49" fontId="21" fillId="9" borderId="0" xfId="5" quotePrefix="1" applyNumberFormat="1" applyFont="1" applyFill="1" applyBorder="1" applyAlignment="1">
      <alignment horizontal="center"/>
    </xf>
    <xf numFmtId="49" fontId="21" fillId="9" borderId="0" xfId="5" applyNumberFormat="1" applyFont="1" applyFill="1" applyBorder="1" applyAlignment="1">
      <alignment horizontal="center"/>
    </xf>
    <xf numFmtId="49" fontId="5" fillId="0" borderId="9" xfId="5" applyNumberFormat="1" applyFont="1" applyBorder="1" applyAlignment="1">
      <alignment horizontal="center" vertical="top"/>
    </xf>
    <xf numFmtId="49" fontId="5" fillId="0" borderId="0" xfId="5" applyNumberFormat="1" applyFont="1" applyBorder="1" applyAlignment="1">
      <alignment horizontal="center" vertical="top"/>
    </xf>
    <xf numFmtId="49" fontId="5" fillId="0" borderId="10" xfId="5" applyNumberFormat="1" applyFont="1" applyBorder="1" applyAlignment="1">
      <alignment horizontal="center" vertical="top"/>
    </xf>
    <xf numFmtId="0" fontId="7" fillId="0" borderId="2" xfId="5" applyFont="1" applyBorder="1"/>
    <xf numFmtId="0" fontId="7" fillId="0" borderId="4" xfId="5" applyFont="1" applyBorder="1"/>
    <xf numFmtId="0" fontId="7" fillId="0" borderId="5" xfId="5" applyFont="1" applyBorder="1"/>
    <xf numFmtId="0" fontId="23" fillId="0" borderId="2" xfId="5" quotePrefix="1" applyFont="1" applyBorder="1" applyAlignment="1">
      <alignment horizontal="right"/>
    </xf>
    <xf numFmtId="0" fontId="23" fillId="0" borderId="5" xfId="5" quotePrefix="1" applyFont="1" applyBorder="1" applyAlignment="1">
      <alignment horizontal="right"/>
    </xf>
    <xf numFmtId="0" fontId="23" fillId="0" borderId="0" xfId="0" applyFont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6" applyFont="1" applyBorder="1" applyAlignment="1">
      <alignment horizontal="center"/>
    </xf>
    <xf numFmtId="0" fontId="23" fillId="0" borderId="12" xfId="6" applyFont="1" applyBorder="1" applyAlignment="1">
      <alignment horizontal="center"/>
    </xf>
    <xf numFmtId="0" fontId="23" fillId="0" borderId="0" xfId="6" applyFont="1" applyAlignment="1">
      <alignment vertical="center"/>
    </xf>
    <xf numFmtId="0" fontId="23" fillId="0" borderId="10" xfId="6" applyFont="1" applyBorder="1" applyAlignment="1">
      <alignment vertical="center"/>
    </xf>
    <xf numFmtId="0" fontId="24" fillId="0" borderId="12" xfId="6" applyFont="1" applyBorder="1" applyAlignment="1">
      <alignment vertical="center"/>
    </xf>
    <xf numFmtId="0" fontId="24" fillId="0" borderId="13" xfId="6" applyFont="1" applyBorder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6" fillId="0" borderId="6" xfId="5" applyFont="1" applyBorder="1"/>
    <xf numFmtId="0" fontId="7" fillId="0" borderId="7" xfId="5" applyFont="1" applyBorder="1"/>
    <xf numFmtId="0" fontId="7" fillId="0" borderId="8" xfId="5" applyFont="1" applyBorder="1"/>
    <xf numFmtId="0" fontId="7" fillId="0" borderId="11" xfId="5" applyFont="1" applyBorder="1"/>
    <xf numFmtId="0" fontId="7" fillId="0" borderId="12" xfId="5" applyFont="1" applyBorder="1"/>
    <xf numFmtId="0" fontId="7" fillId="0" borderId="13" xfId="5" applyFont="1" applyBorder="1"/>
    <xf numFmtId="0" fontId="5" fillId="0" borderId="6" xfId="5" applyFont="1" applyBorder="1"/>
    <xf numFmtId="0" fontId="5" fillId="0" borderId="7" xfId="5" applyFont="1" applyBorder="1"/>
    <xf numFmtId="0" fontId="5" fillId="0" borderId="8" xfId="5" applyFont="1" applyBorder="1"/>
    <xf numFmtId="0" fontId="5" fillId="0" borderId="9" xfId="5" applyFont="1" applyBorder="1"/>
    <xf numFmtId="0" fontId="5" fillId="0" borderId="0" xfId="5" applyFont="1"/>
    <xf numFmtId="0" fontId="5" fillId="0" borderId="10" xfId="5" applyFont="1" applyBorder="1"/>
    <xf numFmtId="0" fontId="5" fillId="0" borderId="11" xfId="5" applyFont="1" applyBorder="1"/>
    <xf numFmtId="0" fontId="5" fillId="0" borderId="12" xfId="5" applyFont="1" applyBorder="1"/>
    <xf numFmtId="0" fontId="5" fillId="0" borderId="13" xfId="5" applyFont="1" applyBorder="1"/>
    <xf numFmtId="0" fontId="24" fillId="0" borderId="6" xfId="6" quotePrefix="1" applyFont="1" applyBorder="1" applyAlignment="1">
      <alignment horizontal="left" vertical="top"/>
    </xf>
    <xf numFmtId="0" fontId="24" fillId="0" borderId="7" xfId="6" quotePrefix="1" applyFont="1" applyBorder="1" applyAlignment="1">
      <alignment horizontal="left" vertical="top"/>
    </xf>
    <xf numFmtId="0" fontId="24" fillId="0" borderId="8" xfId="6" quotePrefix="1" applyFont="1" applyBorder="1" applyAlignment="1">
      <alignment horizontal="left" vertical="top"/>
    </xf>
    <xf numFmtId="0" fontId="22" fillId="0" borderId="2" xfId="5" applyFont="1" applyBorder="1" applyAlignment="1">
      <alignment horizontal="center"/>
    </xf>
    <xf numFmtId="0" fontId="22" fillId="0" borderId="4" xfId="5" applyFont="1" applyBorder="1" applyAlignment="1">
      <alignment horizontal="center"/>
    </xf>
    <xf numFmtId="0" fontId="22" fillId="0" borderId="5" xfId="5" applyFont="1" applyBorder="1" applyAlignment="1">
      <alignment horizontal="center"/>
    </xf>
    <xf numFmtId="0" fontId="22" fillId="0" borderId="6" xfId="5" applyFont="1" applyBorder="1"/>
    <xf numFmtId="0" fontId="22" fillId="0" borderId="7" xfId="5" applyFont="1" applyBorder="1"/>
    <xf numFmtId="0" fontId="22" fillId="0" borderId="8" xfId="5" applyFont="1" applyBorder="1"/>
    <xf numFmtId="0" fontId="22" fillId="4" borderId="2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49" fontId="22" fillId="0" borderId="2" xfId="5" applyNumberFormat="1" applyFont="1" applyBorder="1" applyAlignment="1">
      <alignment horizontal="center"/>
    </xf>
    <xf numFmtId="49" fontId="22" fillId="0" borderId="4" xfId="5" applyNumberFormat="1" applyFont="1" applyBorder="1" applyAlignment="1">
      <alignment horizontal="center"/>
    </xf>
    <xf numFmtId="49" fontId="22" fillId="0" borderId="5" xfId="5" applyNumberFormat="1" applyFont="1" applyBorder="1" applyAlignment="1">
      <alignment horizontal="center"/>
    </xf>
    <xf numFmtId="49" fontId="5" fillId="0" borderId="2" xfId="5" applyNumberFormat="1" applyFont="1" applyBorder="1" applyAlignment="1">
      <alignment horizontal="center"/>
    </xf>
    <xf numFmtId="49" fontId="5" fillId="0" borderId="4" xfId="5" applyNumberFormat="1" applyFont="1" applyBorder="1" applyAlignment="1">
      <alignment horizontal="center"/>
    </xf>
    <xf numFmtId="49" fontId="5" fillId="0" borderId="5" xfId="5" applyNumberFormat="1" applyFont="1" applyBorder="1" applyAlignment="1">
      <alignment horizontal="center"/>
    </xf>
    <xf numFmtId="49" fontId="5" fillId="0" borderId="6" xfId="5" applyNumberFormat="1" applyFont="1" applyBorder="1" applyAlignment="1">
      <alignment horizontal="center" vertical="top"/>
    </xf>
    <xf numFmtId="49" fontId="5" fillId="0" borderId="7" xfId="5" applyNumberFormat="1" applyFont="1" applyBorder="1" applyAlignment="1">
      <alignment horizontal="center" vertical="top"/>
    </xf>
    <xf numFmtId="49" fontId="5" fillId="0" borderId="8" xfId="5" applyNumberFormat="1" applyFont="1" applyBorder="1" applyAlignment="1">
      <alignment horizontal="center" vertical="top"/>
    </xf>
    <xf numFmtId="0" fontId="22" fillId="0" borderId="2" xfId="5" applyFont="1" applyBorder="1" applyAlignment="1">
      <alignment wrapText="1"/>
    </xf>
    <xf numFmtId="0" fontId="22" fillId="0" borderId="5" xfId="5" applyFont="1" applyBorder="1" applyAlignment="1">
      <alignment wrapText="1"/>
    </xf>
    <xf numFmtId="43" fontId="5" fillId="0" borderId="2" xfId="1" applyFont="1" applyFill="1" applyBorder="1" applyAlignment="1">
      <alignment horizontal="center" wrapText="1"/>
    </xf>
    <xf numFmtId="43" fontId="5" fillId="0" borderId="5" xfId="1" applyFont="1" applyFill="1" applyBorder="1" applyAlignment="1">
      <alignment horizontal="center" wrapText="1"/>
    </xf>
    <xf numFmtId="0" fontId="22" fillId="0" borderId="2" xfId="5" quotePrefix="1" applyFont="1" applyBorder="1" applyAlignment="1">
      <alignment horizontal="center"/>
    </xf>
    <xf numFmtId="0" fontId="22" fillId="0" borderId="5" xfId="5" quotePrefix="1" applyFont="1" applyBorder="1" applyAlignment="1">
      <alignment horizontal="center"/>
    </xf>
  </cellXfs>
  <cellStyles count="10">
    <cellStyle name="Comma" xfId="9" builtinId="3"/>
    <cellStyle name="Comma 2" xfId="1"/>
    <cellStyle name="Heading" xfId="2"/>
    <cellStyle name="Normal" xfId="0" builtinId="0"/>
    <cellStyle name="Normal 2" xfId="3"/>
    <cellStyle name="Normal 3" xfId="4"/>
    <cellStyle name="Normal 4" xfId="5"/>
    <cellStyle name="Normal_Support Salary Schedule FY 07" xfId="6"/>
    <cellStyle name="red&amp;grey" xfId="7"/>
    <cellStyle name="Salsch" xfId="8"/>
  </cellStyles>
  <dxfs count="0"/>
  <tableStyles count="0" defaultTableStyle="TableStyleMedium9" defaultPivotStyle="PivotStyleLight16"/>
  <colors>
    <mruColors>
      <color rgb="FFFFFF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laries\Support%20Salary%20Schedule%20FY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 rate"/>
      <sheetName val="annual salar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43"/>
  <sheetViews>
    <sheetView tabSelected="1" view="pageBreakPreview" zoomScale="80" zoomScaleNormal="100" zoomScaleSheetLayoutView="80" workbookViewId="0">
      <pane xSplit="1" ySplit="7" topLeftCell="B12" activePane="bottomRight" state="frozen"/>
      <selection pane="topRight" activeCell="B1" sqref="B1"/>
      <selection pane="bottomLeft" activeCell="A8" sqref="A8"/>
      <selection pane="bottomRight" activeCell="D32" sqref="D32"/>
    </sheetView>
  </sheetViews>
  <sheetFormatPr defaultColWidth="9.140625" defaultRowHeight="15.75" x14ac:dyDescent="0.25"/>
  <cols>
    <col min="1" max="1" width="9.140625" style="8"/>
    <col min="2" max="3" width="10.7109375" style="8" customWidth="1"/>
    <col min="4" max="6" width="10.7109375" style="7" customWidth="1"/>
    <col min="7" max="7" width="4.7109375" style="7" customWidth="1"/>
    <col min="8" max="12" width="10.7109375" style="7" customWidth="1"/>
    <col min="13" max="13" width="4.7109375" style="7" customWidth="1"/>
    <col min="14" max="16" width="10.7109375" style="8" customWidth="1"/>
    <col min="17" max="18" width="10.7109375" style="7" customWidth="1"/>
    <col min="19" max="26" width="12.7109375" style="7" customWidth="1"/>
    <col min="27" max="27" width="9.140625" style="7"/>
    <col min="28" max="28" width="0" style="8" hidden="1" customWidth="1"/>
    <col min="29" max="30" width="14.7109375" style="8" hidden="1" customWidth="1"/>
    <col min="31" max="40" width="12.7109375" style="7" customWidth="1"/>
    <col min="41" max="16384" width="9.140625" style="7"/>
  </cols>
  <sheetData>
    <row r="1" spans="1:48" ht="18" customHeight="1" x14ac:dyDescent="0.3">
      <c r="A1" s="7"/>
      <c r="B1" s="7"/>
      <c r="C1" s="7"/>
      <c r="N1" s="7"/>
      <c r="O1" s="7"/>
      <c r="P1" s="7"/>
      <c r="S1" s="131" t="s">
        <v>40</v>
      </c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T1" s="8"/>
      <c r="AU1" s="8"/>
      <c r="AV1" s="8"/>
    </row>
    <row r="2" spans="1:48" x14ac:dyDescent="0.25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48" x14ac:dyDescent="0.25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9"/>
      <c r="T3" s="9"/>
      <c r="AB3" s="10"/>
      <c r="AC3" s="10"/>
      <c r="AD3" s="10"/>
      <c r="AE3" s="9"/>
      <c r="AF3" s="9"/>
      <c r="AG3" s="9"/>
      <c r="AH3" s="9"/>
    </row>
    <row r="4" spans="1:48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1"/>
      <c r="S4" s="9"/>
      <c r="T4" s="9"/>
      <c r="AB4" s="10"/>
      <c r="AC4" s="10"/>
      <c r="AD4" s="10"/>
      <c r="AE4" s="9"/>
      <c r="AF4" s="9"/>
      <c r="AG4" s="9"/>
      <c r="AH4" s="9"/>
    </row>
    <row r="5" spans="1:48" x14ac:dyDescent="0.25">
      <c r="A5" s="13"/>
      <c r="B5" s="133" t="s">
        <v>48</v>
      </c>
      <c r="C5" s="134"/>
      <c r="D5" s="134"/>
      <c r="E5" s="134"/>
      <c r="F5" s="135"/>
      <c r="G5" s="14"/>
      <c r="H5" s="136" t="s">
        <v>42</v>
      </c>
      <c r="I5" s="137"/>
      <c r="J5" s="137"/>
      <c r="K5" s="137"/>
      <c r="L5" s="138"/>
      <c r="M5" s="15"/>
      <c r="N5" s="139" t="s">
        <v>43</v>
      </c>
      <c r="O5" s="140"/>
      <c r="P5" s="140"/>
      <c r="Q5" s="140"/>
      <c r="R5" s="141"/>
    </row>
    <row r="6" spans="1:48" x14ac:dyDescent="0.25">
      <c r="A6" s="13"/>
      <c r="B6" s="17"/>
      <c r="C6" s="17"/>
      <c r="D6" s="17"/>
      <c r="E6" s="17"/>
      <c r="F6" s="17"/>
      <c r="G6" s="13"/>
      <c r="H6" s="18"/>
      <c r="I6" s="18"/>
      <c r="J6" s="18"/>
      <c r="K6" s="18"/>
      <c r="L6" s="18"/>
      <c r="M6" s="19"/>
      <c r="N6" s="20"/>
      <c r="O6" s="20"/>
      <c r="P6" s="20"/>
      <c r="Q6" s="20"/>
      <c r="R6" s="21"/>
    </row>
    <row r="7" spans="1:48" x14ac:dyDescent="0.25">
      <c r="A7" s="22" t="s">
        <v>44</v>
      </c>
      <c r="B7" s="23" t="s">
        <v>38</v>
      </c>
      <c r="C7" s="23" t="s">
        <v>39</v>
      </c>
      <c r="D7" s="23" t="s">
        <v>45</v>
      </c>
      <c r="E7" s="23" t="s">
        <v>46</v>
      </c>
      <c r="F7" s="23" t="s">
        <v>47</v>
      </c>
      <c r="G7" s="22"/>
      <c r="H7" s="24" t="s">
        <v>38</v>
      </c>
      <c r="I7" s="24" t="s">
        <v>39</v>
      </c>
      <c r="J7" s="24" t="s">
        <v>45</v>
      </c>
      <c r="K7" s="24" t="s">
        <v>46</v>
      </c>
      <c r="L7" s="24" t="s">
        <v>47</v>
      </c>
      <c r="M7" s="15"/>
      <c r="N7" s="16" t="s">
        <v>38</v>
      </c>
      <c r="O7" s="16" t="s">
        <v>39</v>
      </c>
      <c r="P7" s="16" t="s">
        <v>45</v>
      </c>
      <c r="Q7" s="16" t="s">
        <v>46</v>
      </c>
      <c r="R7" s="16" t="s">
        <v>47</v>
      </c>
    </row>
    <row r="8" spans="1:48" x14ac:dyDescent="0.25">
      <c r="A8" s="13">
        <v>0</v>
      </c>
      <c r="B8" s="27">
        <v>47600</v>
      </c>
      <c r="C8" s="27">
        <v>51875</v>
      </c>
      <c r="D8" s="27">
        <v>55936</v>
      </c>
      <c r="E8" s="27">
        <v>59995</v>
      </c>
      <c r="F8" s="27">
        <v>47600</v>
      </c>
      <c r="G8" s="28"/>
      <c r="H8" s="25">
        <f>B8/187*202</f>
        <v>51418.181818181816</v>
      </c>
      <c r="I8" s="25">
        <f>C8/187*202</f>
        <v>56036.096256684497</v>
      </c>
      <c r="J8" s="25">
        <f>D8/187*202</f>
        <v>60422.844919786097</v>
      </c>
      <c r="K8" s="25">
        <f>E8/187*202</f>
        <v>64807.433155080209</v>
      </c>
      <c r="L8" s="25">
        <f>F8/187*202</f>
        <v>51418.181818181816</v>
      </c>
      <c r="M8" s="28"/>
      <c r="N8" s="26">
        <f>B8/187*240</f>
        <v>61090.909090909088</v>
      </c>
      <c r="O8" s="26">
        <f>C8/187*240</f>
        <v>66577.540106951885</v>
      </c>
      <c r="P8" s="26">
        <f>D8/187*240</f>
        <v>71789.518716577542</v>
      </c>
      <c r="Q8" s="26">
        <f>E8/187*240</f>
        <v>76998.930481283416</v>
      </c>
      <c r="R8" s="26">
        <f>F8/187*240</f>
        <v>61090.909090909088</v>
      </c>
    </row>
    <row r="9" spans="1:48" x14ac:dyDescent="0.25">
      <c r="A9" s="13">
        <v>1</v>
      </c>
      <c r="B9" s="27">
        <v>47600</v>
      </c>
      <c r="C9" s="27">
        <v>51875</v>
      </c>
      <c r="D9" s="27">
        <v>55936</v>
      </c>
      <c r="E9" s="27">
        <v>59995</v>
      </c>
      <c r="F9" s="27">
        <v>47600</v>
      </c>
      <c r="G9" s="28"/>
      <c r="H9" s="25">
        <f t="shared" ref="H9:L43" si="0">B9/187*202</f>
        <v>51418.181818181816</v>
      </c>
      <c r="I9" s="25">
        <f t="shared" si="0"/>
        <v>56036.096256684497</v>
      </c>
      <c r="J9" s="25">
        <f t="shared" si="0"/>
        <v>60422.844919786097</v>
      </c>
      <c r="K9" s="25">
        <f t="shared" si="0"/>
        <v>64807.433155080209</v>
      </c>
      <c r="L9" s="25">
        <f t="shared" si="0"/>
        <v>51418.181818181816</v>
      </c>
      <c r="M9" s="28"/>
      <c r="N9" s="26">
        <f t="shared" ref="N9:R43" si="1">B9/187*240</f>
        <v>61090.909090909088</v>
      </c>
      <c r="O9" s="26">
        <f t="shared" si="1"/>
        <v>66577.540106951885</v>
      </c>
      <c r="P9" s="26">
        <f t="shared" si="1"/>
        <v>71789.518716577542</v>
      </c>
      <c r="Q9" s="26">
        <f t="shared" si="1"/>
        <v>76998.930481283416</v>
      </c>
      <c r="R9" s="26">
        <f t="shared" si="1"/>
        <v>61090.909090909088</v>
      </c>
    </row>
    <row r="10" spans="1:48" x14ac:dyDescent="0.25">
      <c r="A10" s="13">
        <v>2</v>
      </c>
      <c r="B10" s="27">
        <v>47600</v>
      </c>
      <c r="C10" s="27">
        <v>51875</v>
      </c>
      <c r="D10" s="27">
        <v>55936</v>
      </c>
      <c r="E10" s="27">
        <v>59995</v>
      </c>
      <c r="F10" s="27">
        <v>47600</v>
      </c>
      <c r="G10" s="28"/>
      <c r="H10" s="25">
        <f t="shared" si="0"/>
        <v>51418.181818181816</v>
      </c>
      <c r="I10" s="25">
        <f t="shared" si="0"/>
        <v>56036.096256684497</v>
      </c>
      <c r="J10" s="25">
        <f t="shared" si="0"/>
        <v>60422.844919786097</v>
      </c>
      <c r="K10" s="25">
        <f t="shared" si="0"/>
        <v>64807.433155080209</v>
      </c>
      <c r="L10" s="25">
        <f t="shared" si="0"/>
        <v>51418.181818181816</v>
      </c>
      <c r="M10" s="28"/>
      <c r="N10" s="26">
        <f t="shared" si="1"/>
        <v>61090.909090909088</v>
      </c>
      <c r="O10" s="26">
        <f t="shared" si="1"/>
        <v>66577.540106951885</v>
      </c>
      <c r="P10" s="26">
        <f t="shared" si="1"/>
        <v>71789.518716577542</v>
      </c>
      <c r="Q10" s="26">
        <f t="shared" si="1"/>
        <v>76998.930481283416</v>
      </c>
      <c r="R10" s="26">
        <f t="shared" si="1"/>
        <v>61090.909090909088</v>
      </c>
    </row>
    <row r="11" spans="1:48" x14ac:dyDescent="0.25">
      <c r="A11" s="13">
        <v>3</v>
      </c>
      <c r="B11" s="29">
        <v>49616</v>
      </c>
      <c r="C11" s="29">
        <v>57058</v>
      </c>
      <c r="D11" s="30">
        <v>61524</v>
      </c>
      <c r="E11" s="30">
        <v>65997</v>
      </c>
      <c r="F11" s="29">
        <v>49616</v>
      </c>
      <c r="G11" s="28"/>
      <c r="H11" s="25">
        <f t="shared" si="0"/>
        <v>53595.893048128339</v>
      </c>
      <c r="I11" s="25">
        <f t="shared" si="0"/>
        <v>61634.844919786097</v>
      </c>
      <c r="J11" s="25">
        <f t="shared" si="0"/>
        <v>66459.080213903741</v>
      </c>
      <c r="K11" s="25">
        <f t="shared" si="0"/>
        <v>71290.877005347589</v>
      </c>
      <c r="L11" s="25">
        <f t="shared" si="0"/>
        <v>53595.893048128339</v>
      </c>
      <c r="M11" s="28"/>
      <c r="N11" s="26">
        <f t="shared" si="1"/>
        <v>63678.28877005347</v>
      </c>
      <c r="O11" s="26">
        <f t="shared" si="1"/>
        <v>73229.518716577542</v>
      </c>
      <c r="P11" s="26">
        <f t="shared" si="1"/>
        <v>78961.283422459892</v>
      </c>
      <c r="Q11" s="26">
        <f t="shared" si="1"/>
        <v>84702.032085561499</v>
      </c>
      <c r="R11" s="26">
        <f t="shared" si="1"/>
        <v>63678.28877005347</v>
      </c>
    </row>
    <row r="12" spans="1:48" x14ac:dyDescent="0.25">
      <c r="A12" s="13">
        <v>4</v>
      </c>
      <c r="B12" s="29">
        <v>49616</v>
      </c>
      <c r="C12" s="29">
        <v>57058</v>
      </c>
      <c r="D12" s="30">
        <v>61524</v>
      </c>
      <c r="E12" s="30">
        <v>65997</v>
      </c>
      <c r="F12" s="30">
        <v>49616</v>
      </c>
      <c r="G12" s="28"/>
      <c r="H12" s="25">
        <f t="shared" si="0"/>
        <v>53595.893048128339</v>
      </c>
      <c r="I12" s="25">
        <f t="shared" si="0"/>
        <v>61634.844919786097</v>
      </c>
      <c r="J12" s="25">
        <f t="shared" si="0"/>
        <v>66459.080213903741</v>
      </c>
      <c r="K12" s="25">
        <f t="shared" si="0"/>
        <v>71290.877005347589</v>
      </c>
      <c r="L12" s="25">
        <f t="shared" si="0"/>
        <v>53595.893048128339</v>
      </c>
      <c r="M12" s="28"/>
      <c r="N12" s="26">
        <f t="shared" si="1"/>
        <v>63678.28877005347</v>
      </c>
      <c r="O12" s="26">
        <f t="shared" si="1"/>
        <v>73229.518716577542</v>
      </c>
      <c r="P12" s="26">
        <f t="shared" si="1"/>
        <v>78961.283422459892</v>
      </c>
      <c r="Q12" s="26">
        <f t="shared" si="1"/>
        <v>84702.032085561499</v>
      </c>
      <c r="R12" s="26">
        <f t="shared" si="1"/>
        <v>63678.28877005347</v>
      </c>
    </row>
    <row r="13" spans="1:48" x14ac:dyDescent="0.25">
      <c r="A13" s="13">
        <v>5</v>
      </c>
      <c r="B13" s="29">
        <v>49616</v>
      </c>
      <c r="C13" s="30">
        <v>57058</v>
      </c>
      <c r="D13" s="31">
        <v>61524</v>
      </c>
      <c r="E13" s="30">
        <v>65997</v>
      </c>
      <c r="F13" s="27">
        <v>49616</v>
      </c>
      <c r="G13" s="28"/>
      <c r="H13" s="25">
        <f t="shared" si="0"/>
        <v>53595.893048128339</v>
      </c>
      <c r="I13" s="25">
        <f t="shared" si="0"/>
        <v>61634.844919786097</v>
      </c>
      <c r="J13" s="25">
        <f t="shared" si="0"/>
        <v>66459.080213903741</v>
      </c>
      <c r="K13" s="25">
        <f t="shared" si="0"/>
        <v>71290.877005347589</v>
      </c>
      <c r="L13" s="25">
        <f t="shared" si="0"/>
        <v>53595.893048128339</v>
      </c>
      <c r="M13" s="28"/>
      <c r="N13" s="26">
        <f t="shared" si="1"/>
        <v>63678.28877005347</v>
      </c>
      <c r="O13" s="26">
        <f t="shared" si="1"/>
        <v>73229.518716577542</v>
      </c>
      <c r="P13" s="26">
        <f t="shared" si="1"/>
        <v>78961.283422459892</v>
      </c>
      <c r="Q13" s="26">
        <f t="shared" si="1"/>
        <v>84702.032085561499</v>
      </c>
      <c r="R13" s="26">
        <f t="shared" si="1"/>
        <v>63678.28877005347</v>
      </c>
    </row>
    <row r="14" spans="1:48" x14ac:dyDescent="0.25">
      <c r="A14" s="13">
        <v>6</v>
      </c>
      <c r="B14" s="29">
        <v>51792</v>
      </c>
      <c r="C14" s="29">
        <v>59558</v>
      </c>
      <c r="D14" s="30">
        <v>64237</v>
      </c>
      <c r="E14" s="30">
        <v>68881</v>
      </c>
      <c r="F14" s="30">
        <v>51792</v>
      </c>
      <c r="G14" s="28"/>
      <c r="H14" s="25">
        <f t="shared" si="0"/>
        <v>55946.438502673795</v>
      </c>
      <c r="I14" s="25">
        <f t="shared" si="0"/>
        <v>64335.379679144389</v>
      </c>
      <c r="J14" s="25">
        <f t="shared" si="0"/>
        <v>69389.700534759351</v>
      </c>
      <c r="K14" s="25">
        <f t="shared" si="0"/>
        <v>74406.213903743323</v>
      </c>
      <c r="L14" s="25">
        <f t="shared" si="0"/>
        <v>55946.438502673795</v>
      </c>
      <c r="M14" s="28"/>
      <c r="N14" s="26">
        <f t="shared" si="1"/>
        <v>66471.016042780742</v>
      </c>
      <c r="O14" s="26">
        <f t="shared" si="1"/>
        <v>76438.074866310169</v>
      </c>
      <c r="P14" s="26">
        <f t="shared" si="1"/>
        <v>82443.208556149737</v>
      </c>
      <c r="Q14" s="26">
        <f t="shared" si="1"/>
        <v>88403.42245989306</v>
      </c>
      <c r="R14" s="26">
        <f t="shared" si="1"/>
        <v>66471.016042780742</v>
      </c>
    </row>
    <row r="15" spans="1:48" x14ac:dyDescent="0.25">
      <c r="A15" s="13">
        <v>7</v>
      </c>
      <c r="B15" s="30">
        <v>51792</v>
      </c>
      <c r="C15" s="30">
        <v>59558</v>
      </c>
      <c r="D15" s="30">
        <v>64237</v>
      </c>
      <c r="E15" s="30">
        <v>68881</v>
      </c>
      <c r="F15" s="30">
        <v>51792</v>
      </c>
      <c r="G15" s="28"/>
      <c r="H15" s="25">
        <f t="shared" si="0"/>
        <v>55946.438502673795</v>
      </c>
      <c r="I15" s="25">
        <f t="shared" si="0"/>
        <v>64335.379679144389</v>
      </c>
      <c r="J15" s="25">
        <f t="shared" si="0"/>
        <v>69389.700534759351</v>
      </c>
      <c r="K15" s="25">
        <f t="shared" si="0"/>
        <v>74406.213903743323</v>
      </c>
      <c r="L15" s="25">
        <f t="shared" si="0"/>
        <v>55946.438502673795</v>
      </c>
      <c r="M15" s="28"/>
      <c r="N15" s="26">
        <f t="shared" si="1"/>
        <v>66471.016042780742</v>
      </c>
      <c r="O15" s="26">
        <f t="shared" si="1"/>
        <v>76438.074866310169</v>
      </c>
      <c r="P15" s="26">
        <f t="shared" si="1"/>
        <v>82443.208556149737</v>
      </c>
      <c r="Q15" s="26">
        <f t="shared" si="1"/>
        <v>88403.42245989306</v>
      </c>
      <c r="R15" s="26">
        <f t="shared" si="1"/>
        <v>66471.016042780742</v>
      </c>
    </row>
    <row r="16" spans="1:48" x14ac:dyDescent="0.25">
      <c r="A16" s="13">
        <v>8</v>
      </c>
      <c r="B16" s="30">
        <v>51792</v>
      </c>
      <c r="C16" s="30">
        <v>59558</v>
      </c>
      <c r="D16" s="30">
        <v>64237</v>
      </c>
      <c r="E16" s="30">
        <v>68881</v>
      </c>
      <c r="F16" s="31">
        <v>51792</v>
      </c>
      <c r="G16" s="28"/>
      <c r="H16" s="25">
        <f t="shared" si="0"/>
        <v>55946.438502673795</v>
      </c>
      <c r="I16" s="25">
        <f t="shared" si="0"/>
        <v>64335.379679144389</v>
      </c>
      <c r="J16" s="25">
        <f t="shared" si="0"/>
        <v>69389.700534759351</v>
      </c>
      <c r="K16" s="25">
        <f t="shared" si="0"/>
        <v>74406.213903743323</v>
      </c>
      <c r="L16" s="25">
        <f t="shared" si="0"/>
        <v>55946.438502673795</v>
      </c>
      <c r="M16" s="28"/>
      <c r="N16" s="26">
        <f t="shared" si="1"/>
        <v>66471.016042780742</v>
      </c>
      <c r="O16" s="26">
        <f t="shared" si="1"/>
        <v>76438.074866310169</v>
      </c>
      <c r="P16" s="26">
        <f t="shared" si="1"/>
        <v>82443.208556149737</v>
      </c>
      <c r="Q16" s="26">
        <f t="shared" si="1"/>
        <v>88403.42245989306</v>
      </c>
      <c r="R16" s="26">
        <f t="shared" si="1"/>
        <v>66471.016042780742</v>
      </c>
    </row>
    <row r="17" spans="1:18" x14ac:dyDescent="0.25">
      <c r="A17" s="13">
        <v>9</v>
      </c>
      <c r="B17" s="29">
        <v>53356</v>
      </c>
      <c r="C17" s="29">
        <v>61358</v>
      </c>
      <c r="D17" s="29">
        <v>66177</v>
      </c>
      <c r="E17" s="30">
        <v>70962</v>
      </c>
      <c r="F17" s="30">
        <v>53356</v>
      </c>
      <c r="G17" s="28"/>
      <c r="H17" s="25">
        <f t="shared" si="0"/>
        <v>57635.893048128339</v>
      </c>
      <c r="I17" s="25">
        <f t="shared" si="0"/>
        <v>66279.76470588235</v>
      </c>
      <c r="J17" s="25">
        <f t="shared" si="0"/>
        <v>71485.315508021391</v>
      </c>
      <c r="K17" s="25">
        <f t="shared" si="0"/>
        <v>76654.139037433153</v>
      </c>
      <c r="L17" s="25">
        <f t="shared" si="0"/>
        <v>57635.893048128339</v>
      </c>
      <c r="M17" s="28"/>
      <c r="N17" s="26">
        <f t="shared" si="1"/>
        <v>68478.288770053477</v>
      </c>
      <c r="O17" s="26">
        <f t="shared" si="1"/>
        <v>78748.23529411765</v>
      </c>
      <c r="P17" s="26">
        <f t="shared" si="1"/>
        <v>84933.048128342241</v>
      </c>
      <c r="Q17" s="26">
        <f t="shared" si="1"/>
        <v>91074.224598930479</v>
      </c>
      <c r="R17" s="26">
        <f t="shared" si="1"/>
        <v>68478.288770053477</v>
      </c>
    </row>
    <row r="18" spans="1:18" x14ac:dyDescent="0.25">
      <c r="A18" s="13">
        <v>10</v>
      </c>
      <c r="B18" s="30">
        <v>53888</v>
      </c>
      <c r="C18" s="30">
        <v>61971</v>
      </c>
      <c r="D18" s="31">
        <v>66838</v>
      </c>
      <c r="E18" s="30">
        <v>71671</v>
      </c>
      <c r="F18" s="30">
        <v>53888</v>
      </c>
      <c r="G18" s="28"/>
      <c r="H18" s="25">
        <f t="shared" si="0"/>
        <v>58210.566844919791</v>
      </c>
      <c r="I18" s="25">
        <f t="shared" si="0"/>
        <v>66941.935828877002</v>
      </c>
      <c r="J18" s="25">
        <f t="shared" si="0"/>
        <v>72199.336898395719</v>
      </c>
      <c r="K18" s="25">
        <f t="shared" si="0"/>
        <v>77420.010695187157</v>
      </c>
      <c r="L18" s="25">
        <f t="shared" si="0"/>
        <v>58210.566844919791</v>
      </c>
      <c r="M18" s="28"/>
      <c r="N18" s="26">
        <f t="shared" si="1"/>
        <v>69161.069518716584</v>
      </c>
      <c r="O18" s="26">
        <f t="shared" si="1"/>
        <v>79534.973262032086</v>
      </c>
      <c r="P18" s="26">
        <f t="shared" si="1"/>
        <v>85781.39037433156</v>
      </c>
      <c r="Q18" s="26">
        <f t="shared" si="1"/>
        <v>91984.171122994652</v>
      </c>
      <c r="R18" s="26">
        <f t="shared" si="1"/>
        <v>69161.069518716584</v>
      </c>
    </row>
    <row r="19" spans="1:18" x14ac:dyDescent="0.25">
      <c r="A19" s="13">
        <v>11</v>
      </c>
      <c r="B19" s="30">
        <v>54428</v>
      </c>
      <c r="C19" s="30">
        <v>62591</v>
      </c>
      <c r="D19" s="30">
        <v>67506</v>
      </c>
      <c r="E19" s="31">
        <v>72387</v>
      </c>
      <c r="F19" s="31">
        <v>54428</v>
      </c>
      <c r="G19" s="28"/>
      <c r="H19" s="25">
        <f t="shared" si="0"/>
        <v>58793.882352941175</v>
      </c>
      <c r="I19" s="25">
        <f t="shared" si="0"/>
        <v>67611.668449197852</v>
      </c>
      <c r="J19" s="25">
        <f t="shared" si="0"/>
        <v>72920.919786096259</v>
      </c>
      <c r="K19" s="25">
        <f t="shared" si="0"/>
        <v>78193.443850267387</v>
      </c>
      <c r="L19" s="25">
        <f t="shared" si="0"/>
        <v>58793.882352941175</v>
      </c>
      <c r="M19" s="28"/>
      <c r="N19" s="26">
        <f t="shared" si="1"/>
        <v>69854.117647058825</v>
      </c>
      <c r="O19" s="26">
        <f t="shared" si="1"/>
        <v>80330.695187165766</v>
      </c>
      <c r="P19" s="26">
        <f t="shared" si="1"/>
        <v>86638.716577540108</v>
      </c>
      <c r="Q19" s="26">
        <f t="shared" si="1"/>
        <v>92903.101604278083</v>
      </c>
      <c r="R19" s="26">
        <f t="shared" si="1"/>
        <v>69854.117647058825</v>
      </c>
    </row>
    <row r="20" spans="1:18" x14ac:dyDescent="0.25">
      <c r="A20" s="13">
        <v>12</v>
      </c>
      <c r="B20" s="29">
        <v>54972</v>
      </c>
      <c r="C20" s="29">
        <v>63217</v>
      </c>
      <c r="D20" s="30">
        <v>68181</v>
      </c>
      <c r="E20" s="29">
        <v>73111</v>
      </c>
      <c r="F20" s="31">
        <v>54972</v>
      </c>
      <c r="G20" s="28"/>
      <c r="H20" s="25">
        <f t="shared" si="0"/>
        <v>59381.518716577535</v>
      </c>
      <c r="I20" s="25">
        <f t="shared" si="0"/>
        <v>68287.882352941175</v>
      </c>
      <c r="J20" s="25">
        <f t="shared" si="0"/>
        <v>73650.064171122998</v>
      </c>
      <c r="K20" s="25">
        <f t="shared" si="0"/>
        <v>78975.518716577528</v>
      </c>
      <c r="L20" s="25">
        <f t="shared" si="0"/>
        <v>59381.518716577535</v>
      </c>
      <c r="M20" s="28"/>
      <c r="N20" s="26">
        <f t="shared" si="1"/>
        <v>70552.299465240634</v>
      </c>
      <c r="O20" s="26">
        <f t="shared" si="1"/>
        <v>81134.117647058825</v>
      </c>
      <c r="P20" s="26">
        <f t="shared" si="1"/>
        <v>87505.026737967914</v>
      </c>
      <c r="Q20" s="26">
        <f t="shared" si="1"/>
        <v>93832.299465240634</v>
      </c>
      <c r="R20" s="26">
        <f t="shared" si="1"/>
        <v>70552.299465240634</v>
      </c>
    </row>
    <row r="21" spans="1:18" x14ac:dyDescent="0.25">
      <c r="A21" s="13">
        <v>13</v>
      </c>
      <c r="B21" s="27">
        <v>55522</v>
      </c>
      <c r="C21" s="27">
        <v>63848</v>
      </c>
      <c r="D21" s="27">
        <v>68864</v>
      </c>
      <c r="E21" s="27">
        <v>73842</v>
      </c>
      <c r="F21" s="27">
        <v>55522</v>
      </c>
      <c r="G21" s="28"/>
      <c r="H21" s="25">
        <f t="shared" si="0"/>
        <v>59975.636363636368</v>
      </c>
      <c r="I21" s="25">
        <f t="shared" si="0"/>
        <v>68969.497326203214</v>
      </c>
      <c r="J21" s="25">
        <f t="shared" si="0"/>
        <v>74387.850267379676</v>
      </c>
      <c r="K21" s="25">
        <f t="shared" si="0"/>
        <v>79765.15508021391</v>
      </c>
      <c r="L21" s="25">
        <f t="shared" si="0"/>
        <v>59975.636363636368</v>
      </c>
      <c r="M21" s="28"/>
      <c r="N21" s="26">
        <f t="shared" si="1"/>
        <v>71258.181818181823</v>
      </c>
      <c r="O21" s="26">
        <f t="shared" si="1"/>
        <v>81943.957219251344</v>
      </c>
      <c r="P21" s="26">
        <f t="shared" si="1"/>
        <v>88381.604278074868</v>
      </c>
      <c r="Q21" s="26">
        <f t="shared" si="1"/>
        <v>94770.481283422458</v>
      </c>
      <c r="R21" s="26">
        <f t="shared" si="1"/>
        <v>71258.181818181823</v>
      </c>
    </row>
    <row r="22" spans="1:18" x14ac:dyDescent="0.25">
      <c r="A22" s="13">
        <v>14</v>
      </c>
      <c r="B22" s="27">
        <v>56077</v>
      </c>
      <c r="C22" s="27">
        <v>64487</v>
      </c>
      <c r="D22" s="27">
        <v>69551</v>
      </c>
      <c r="E22" s="27">
        <v>74581</v>
      </c>
      <c r="F22" s="27">
        <v>56077</v>
      </c>
      <c r="G22" s="28"/>
      <c r="H22" s="25">
        <f t="shared" si="0"/>
        <v>60575.155080213903</v>
      </c>
      <c r="I22" s="25">
        <f t="shared" si="0"/>
        <v>69659.754010695193</v>
      </c>
      <c r="J22" s="25">
        <f t="shared" si="0"/>
        <v>75129.957219251344</v>
      </c>
      <c r="K22" s="25">
        <f t="shared" si="0"/>
        <v>80563.433155080216</v>
      </c>
      <c r="L22" s="25">
        <f t="shared" si="0"/>
        <v>60575.155080213903</v>
      </c>
      <c r="M22" s="28"/>
      <c r="N22" s="26">
        <f t="shared" si="1"/>
        <v>71970.481283422458</v>
      </c>
      <c r="O22" s="26">
        <f t="shared" si="1"/>
        <v>82764.064171122998</v>
      </c>
      <c r="P22" s="26">
        <f t="shared" si="1"/>
        <v>89263.315508021391</v>
      </c>
      <c r="Q22" s="26">
        <f t="shared" si="1"/>
        <v>95718.930481283416</v>
      </c>
      <c r="R22" s="26">
        <f t="shared" si="1"/>
        <v>71970.481283422458</v>
      </c>
    </row>
    <row r="23" spans="1:18" x14ac:dyDescent="0.25">
      <c r="A23" s="13">
        <v>15</v>
      </c>
      <c r="B23" s="27">
        <v>56638</v>
      </c>
      <c r="C23" s="27">
        <v>65133</v>
      </c>
      <c r="D23" s="27">
        <v>70248</v>
      </c>
      <c r="E23" s="27">
        <v>75327</v>
      </c>
      <c r="F23" s="27">
        <v>56638</v>
      </c>
      <c r="G23" s="28"/>
      <c r="H23" s="25">
        <f t="shared" si="0"/>
        <v>61181.155080213903</v>
      </c>
      <c r="I23" s="25">
        <f t="shared" si="0"/>
        <v>70357.572192513369</v>
      </c>
      <c r="J23" s="25">
        <f t="shared" si="0"/>
        <v>75882.866310160432</v>
      </c>
      <c r="K23" s="25">
        <f t="shared" si="0"/>
        <v>81369.272727272721</v>
      </c>
      <c r="L23" s="25">
        <f t="shared" si="0"/>
        <v>61181.155080213903</v>
      </c>
      <c r="M23" s="28"/>
      <c r="N23" s="26">
        <f t="shared" si="1"/>
        <v>72690.481283422458</v>
      </c>
      <c r="O23" s="26">
        <f t="shared" si="1"/>
        <v>83593.15508021391</v>
      </c>
      <c r="P23" s="26">
        <f t="shared" si="1"/>
        <v>90157.860962566847</v>
      </c>
      <c r="Q23" s="26">
        <f t="shared" si="1"/>
        <v>96676.363636363632</v>
      </c>
      <c r="R23" s="26">
        <f t="shared" si="1"/>
        <v>72690.481283422458</v>
      </c>
    </row>
    <row r="24" spans="1:18" x14ac:dyDescent="0.25">
      <c r="A24" s="13">
        <v>16</v>
      </c>
      <c r="B24" s="27">
        <v>57204</v>
      </c>
      <c r="C24" s="27">
        <v>65783</v>
      </c>
      <c r="D24" s="27">
        <v>70950</v>
      </c>
      <c r="E24" s="27">
        <v>76080</v>
      </c>
      <c r="F24" s="27">
        <v>57204</v>
      </c>
      <c r="G24" s="28"/>
      <c r="H24" s="25">
        <f t="shared" si="0"/>
        <v>61792.556149732613</v>
      </c>
      <c r="I24" s="25">
        <f t="shared" si="0"/>
        <v>71059.711229946523</v>
      </c>
      <c r="J24" s="25">
        <f t="shared" si="0"/>
        <v>76641.176470588238</v>
      </c>
      <c r="K24" s="25">
        <f t="shared" si="0"/>
        <v>82182.673796791452</v>
      </c>
      <c r="L24" s="25">
        <f t="shared" si="0"/>
        <v>61792.556149732613</v>
      </c>
      <c r="M24" s="28"/>
      <c r="N24" s="26">
        <f t="shared" si="1"/>
        <v>73416.898395721917</v>
      </c>
      <c r="O24" s="26">
        <f t="shared" si="1"/>
        <v>84427.379679144375</v>
      </c>
      <c r="P24" s="26">
        <f t="shared" si="1"/>
        <v>91058.823529411777</v>
      </c>
      <c r="Q24" s="26">
        <f t="shared" si="1"/>
        <v>97642.780748663106</v>
      </c>
      <c r="R24" s="26">
        <f t="shared" si="1"/>
        <v>73416.898395721917</v>
      </c>
    </row>
    <row r="25" spans="1:18" x14ac:dyDescent="0.25">
      <c r="A25" s="13">
        <v>17</v>
      </c>
      <c r="B25" s="27">
        <v>57776</v>
      </c>
      <c r="C25" s="27">
        <v>66441</v>
      </c>
      <c r="D25" s="27">
        <v>71660</v>
      </c>
      <c r="E25" s="27">
        <v>76841</v>
      </c>
      <c r="F25" s="27">
        <v>57776</v>
      </c>
      <c r="G25" s="28"/>
      <c r="H25" s="25">
        <f t="shared" si="0"/>
        <v>62410.438502673795</v>
      </c>
      <c r="I25" s="25">
        <f t="shared" si="0"/>
        <v>71770.491978609629</v>
      </c>
      <c r="J25" s="25">
        <f t="shared" si="0"/>
        <v>77408.128342245982</v>
      </c>
      <c r="K25" s="25">
        <f t="shared" si="0"/>
        <v>83004.716577540108</v>
      </c>
      <c r="L25" s="25">
        <f t="shared" si="0"/>
        <v>62410.438502673795</v>
      </c>
      <c r="M25" s="28"/>
      <c r="N25" s="26">
        <f t="shared" si="1"/>
        <v>74151.016042780742</v>
      </c>
      <c r="O25" s="26">
        <f t="shared" si="1"/>
        <v>85271.871657754018</v>
      </c>
      <c r="P25" s="26">
        <f t="shared" si="1"/>
        <v>91970.053475935827</v>
      </c>
      <c r="Q25" s="26">
        <f t="shared" si="1"/>
        <v>98619.465240641715</v>
      </c>
      <c r="R25" s="26">
        <f t="shared" si="1"/>
        <v>74151.016042780742</v>
      </c>
    </row>
    <row r="26" spans="1:18" x14ac:dyDescent="0.25">
      <c r="A26" s="13">
        <v>18</v>
      </c>
      <c r="B26" s="27">
        <v>58354</v>
      </c>
      <c r="C26" s="27">
        <v>67105</v>
      </c>
      <c r="D26" s="27">
        <v>72377</v>
      </c>
      <c r="E26" s="27">
        <v>77608</v>
      </c>
      <c r="F26" s="27">
        <v>58354</v>
      </c>
      <c r="G26" s="28"/>
      <c r="H26" s="25">
        <f t="shared" si="0"/>
        <v>63034.802139037434</v>
      </c>
      <c r="I26" s="25">
        <f t="shared" si="0"/>
        <v>72487.754010695193</v>
      </c>
      <c r="J26" s="25">
        <f t="shared" si="0"/>
        <v>78182.641711229953</v>
      </c>
      <c r="K26" s="25">
        <f t="shared" si="0"/>
        <v>83833.240641711222</v>
      </c>
      <c r="L26" s="25">
        <f t="shared" si="0"/>
        <v>63034.802139037434</v>
      </c>
      <c r="M26" s="28"/>
      <c r="N26" s="26">
        <f t="shared" si="1"/>
        <v>74892.834224598933</v>
      </c>
      <c r="O26" s="26">
        <f t="shared" si="1"/>
        <v>86124.064171122998</v>
      </c>
      <c r="P26" s="26">
        <f t="shared" si="1"/>
        <v>92890.26737967915</v>
      </c>
      <c r="Q26" s="26">
        <f t="shared" si="1"/>
        <v>99603.850267379676</v>
      </c>
      <c r="R26" s="26">
        <f t="shared" si="1"/>
        <v>74892.834224598933</v>
      </c>
    </row>
    <row r="27" spans="1:18" x14ac:dyDescent="0.25">
      <c r="A27" s="13">
        <v>19</v>
      </c>
      <c r="B27" s="27">
        <v>58937</v>
      </c>
      <c r="C27" s="27">
        <v>67776</v>
      </c>
      <c r="D27" s="27">
        <v>73101</v>
      </c>
      <c r="E27" s="27">
        <v>78384</v>
      </c>
      <c r="F27" s="27">
        <v>58937</v>
      </c>
      <c r="G27" s="28"/>
      <c r="H27" s="25">
        <f t="shared" si="0"/>
        <v>63664.566844919791</v>
      </c>
      <c r="I27" s="25">
        <f t="shared" si="0"/>
        <v>73212.577540106955</v>
      </c>
      <c r="J27" s="25">
        <f t="shared" si="0"/>
        <v>78964.716577540108</v>
      </c>
      <c r="K27" s="25">
        <f t="shared" si="0"/>
        <v>84671.486631016043</v>
      </c>
      <c r="L27" s="25">
        <f t="shared" si="0"/>
        <v>63664.566844919791</v>
      </c>
      <c r="M27" s="28"/>
      <c r="N27" s="26">
        <f t="shared" si="1"/>
        <v>75641.069518716584</v>
      </c>
      <c r="O27" s="26">
        <f t="shared" si="1"/>
        <v>86985.240641711236</v>
      </c>
      <c r="P27" s="26">
        <f t="shared" si="1"/>
        <v>93819.465240641715</v>
      </c>
      <c r="Q27" s="26">
        <f t="shared" si="1"/>
        <v>100599.78609625669</v>
      </c>
      <c r="R27" s="26">
        <f t="shared" si="1"/>
        <v>75641.069518716584</v>
      </c>
    </row>
    <row r="28" spans="1:18" x14ac:dyDescent="0.25">
      <c r="A28" s="13">
        <v>20</v>
      </c>
      <c r="B28" s="27">
        <v>59527</v>
      </c>
      <c r="C28" s="27">
        <v>68454</v>
      </c>
      <c r="D28" s="27">
        <v>73831</v>
      </c>
      <c r="E28" s="27">
        <v>79169</v>
      </c>
      <c r="F28" s="27">
        <v>59527</v>
      </c>
      <c r="G28" s="28"/>
      <c r="H28" s="25">
        <f t="shared" si="0"/>
        <v>64301.893048128339</v>
      </c>
      <c r="I28" s="25">
        <f t="shared" si="0"/>
        <v>73944.962566844915</v>
      </c>
      <c r="J28" s="25">
        <f t="shared" si="0"/>
        <v>79753.272727272721</v>
      </c>
      <c r="K28" s="25">
        <f t="shared" si="0"/>
        <v>85519.454545454544</v>
      </c>
      <c r="L28" s="25">
        <f t="shared" si="0"/>
        <v>64301.893048128339</v>
      </c>
      <c r="M28" s="28"/>
      <c r="N28" s="26">
        <f t="shared" si="1"/>
        <v>76398.288770053477</v>
      </c>
      <c r="O28" s="26">
        <f t="shared" si="1"/>
        <v>87855.401069518717</v>
      </c>
      <c r="P28" s="26">
        <f t="shared" si="1"/>
        <v>94756.363636363632</v>
      </c>
      <c r="Q28" s="26">
        <f t="shared" si="1"/>
        <v>101607.27272727274</v>
      </c>
      <c r="R28" s="26">
        <f t="shared" si="1"/>
        <v>76398.288770053477</v>
      </c>
    </row>
    <row r="29" spans="1:18" x14ac:dyDescent="0.25">
      <c r="A29" s="13">
        <v>21</v>
      </c>
      <c r="B29" s="27">
        <v>60122</v>
      </c>
      <c r="C29" s="27">
        <v>69139</v>
      </c>
      <c r="D29" s="27">
        <v>74570</v>
      </c>
      <c r="E29" s="27">
        <v>79961</v>
      </c>
      <c r="F29" s="27">
        <v>60122</v>
      </c>
      <c r="G29" s="28"/>
      <c r="H29" s="25">
        <f t="shared" si="0"/>
        <v>64944.620320855611</v>
      </c>
      <c r="I29" s="25">
        <f t="shared" si="0"/>
        <v>74684.909090909088</v>
      </c>
      <c r="J29" s="25">
        <f t="shared" si="0"/>
        <v>80551.550802139027</v>
      </c>
      <c r="K29" s="25">
        <f t="shared" si="0"/>
        <v>86374.983957219258</v>
      </c>
      <c r="L29" s="25">
        <f t="shared" si="0"/>
        <v>64944.620320855611</v>
      </c>
      <c r="M29" s="28"/>
      <c r="N29" s="26">
        <f t="shared" si="1"/>
        <v>77161.925133689831</v>
      </c>
      <c r="O29" s="26">
        <f t="shared" si="1"/>
        <v>88734.545454545456</v>
      </c>
      <c r="P29" s="26">
        <f t="shared" si="1"/>
        <v>95704.812834224591</v>
      </c>
      <c r="Q29" s="26">
        <f t="shared" si="1"/>
        <v>102623.74331550802</v>
      </c>
      <c r="R29" s="26">
        <f t="shared" si="1"/>
        <v>77161.925133689831</v>
      </c>
    </row>
    <row r="30" spans="1:18" x14ac:dyDescent="0.25">
      <c r="A30" s="13">
        <v>22</v>
      </c>
      <c r="B30" s="27">
        <v>60723</v>
      </c>
      <c r="C30" s="27">
        <v>69831</v>
      </c>
      <c r="D30" s="27">
        <v>75314</v>
      </c>
      <c r="E30" s="27">
        <v>80760</v>
      </c>
      <c r="F30" s="27">
        <v>60723</v>
      </c>
      <c r="G30" s="28"/>
      <c r="H30" s="25">
        <f t="shared" si="0"/>
        <v>65593.828877005348</v>
      </c>
      <c r="I30" s="25">
        <f t="shared" si="0"/>
        <v>75432.417112299474</v>
      </c>
      <c r="J30" s="25">
        <f t="shared" si="0"/>
        <v>81355.229946524065</v>
      </c>
      <c r="K30" s="25">
        <f t="shared" si="0"/>
        <v>87238.074866310155</v>
      </c>
      <c r="L30" s="25">
        <f t="shared" si="0"/>
        <v>65593.828877005348</v>
      </c>
      <c r="M30" s="28"/>
      <c r="N30" s="26">
        <f t="shared" si="1"/>
        <v>77933.262032085564</v>
      </c>
      <c r="O30" s="26">
        <f t="shared" si="1"/>
        <v>89622.673796791452</v>
      </c>
      <c r="P30" s="26">
        <f t="shared" si="1"/>
        <v>96659.679144385023</v>
      </c>
      <c r="Q30" s="26">
        <f t="shared" si="1"/>
        <v>103649.19786096257</v>
      </c>
      <c r="R30" s="26">
        <f t="shared" si="1"/>
        <v>77933.262032085564</v>
      </c>
    </row>
    <row r="31" spans="1:18" x14ac:dyDescent="0.25">
      <c r="A31" s="13">
        <v>23</v>
      </c>
      <c r="B31" s="32">
        <v>61330</v>
      </c>
      <c r="C31" s="32">
        <v>70528</v>
      </c>
      <c r="D31" s="33">
        <v>76068</v>
      </c>
      <c r="E31" s="33">
        <v>81567</v>
      </c>
      <c r="F31" s="33">
        <v>61330</v>
      </c>
      <c r="G31" s="28"/>
      <c r="H31" s="25">
        <f t="shared" si="0"/>
        <v>66249.518716577528</v>
      </c>
      <c r="I31" s="25">
        <f t="shared" si="0"/>
        <v>76185.326203208548</v>
      </c>
      <c r="J31" s="25">
        <f t="shared" si="0"/>
        <v>82169.711229946523</v>
      </c>
      <c r="K31" s="25">
        <f t="shared" si="0"/>
        <v>88109.80748663102</v>
      </c>
      <c r="L31" s="25">
        <f t="shared" si="0"/>
        <v>66249.518716577528</v>
      </c>
      <c r="M31" s="28"/>
      <c r="N31" s="26">
        <f t="shared" si="1"/>
        <v>78712.299465240634</v>
      </c>
      <c r="O31" s="26">
        <f t="shared" si="1"/>
        <v>90517.219251336894</v>
      </c>
      <c r="P31" s="26">
        <f t="shared" si="1"/>
        <v>97627.379679144375</v>
      </c>
      <c r="Q31" s="26">
        <f t="shared" si="1"/>
        <v>104684.91978609626</v>
      </c>
      <c r="R31" s="26">
        <f t="shared" si="1"/>
        <v>78712.299465240634</v>
      </c>
    </row>
    <row r="32" spans="1:18" x14ac:dyDescent="0.25">
      <c r="A32" s="13">
        <v>24</v>
      </c>
      <c r="B32" s="33">
        <v>61944</v>
      </c>
      <c r="C32" s="33">
        <v>71234</v>
      </c>
      <c r="D32" s="33">
        <v>76829</v>
      </c>
      <c r="E32" s="34">
        <v>82383</v>
      </c>
      <c r="F32" s="34">
        <v>61944</v>
      </c>
      <c r="G32" s="28"/>
      <c r="H32" s="25">
        <f t="shared" si="0"/>
        <v>66912.770053475935</v>
      </c>
      <c r="I32" s="25">
        <f t="shared" si="0"/>
        <v>76947.957219251344</v>
      </c>
      <c r="J32" s="25">
        <f t="shared" si="0"/>
        <v>82991.754010695193</v>
      </c>
      <c r="K32" s="25">
        <f t="shared" si="0"/>
        <v>88991.262032085564</v>
      </c>
      <c r="L32" s="25">
        <f t="shared" si="0"/>
        <v>66912.770053475935</v>
      </c>
      <c r="M32" s="28"/>
      <c r="N32" s="26">
        <f t="shared" si="1"/>
        <v>79500.320855614977</v>
      </c>
      <c r="O32" s="26">
        <f t="shared" si="1"/>
        <v>91423.315508021391</v>
      </c>
      <c r="P32" s="26">
        <f t="shared" si="1"/>
        <v>98604.064171122998</v>
      </c>
      <c r="Q32" s="26">
        <f t="shared" si="1"/>
        <v>105732.19251336898</v>
      </c>
      <c r="R32" s="26">
        <f t="shared" si="1"/>
        <v>79500.320855614977</v>
      </c>
    </row>
    <row r="33" spans="1:18" x14ac:dyDescent="0.25">
      <c r="A33" s="13">
        <v>25</v>
      </c>
      <c r="B33" s="33">
        <v>62563</v>
      </c>
      <c r="C33" s="32">
        <v>71946</v>
      </c>
      <c r="D33" s="33">
        <v>77597</v>
      </c>
      <c r="E33" s="33">
        <v>83207</v>
      </c>
      <c r="F33" s="34">
        <v>62563</v>
      </c>
      <c r="G33" s="28"/>
      <c r="H33" s="25">
        <f t="shared" si="0"/>
        <v>67581.422459893045</v>
      </c>
      <c r="I33" s="25">
        <f t="shared" si="0"/>
        <v>77717.069518716584</v>
      </c>
      <c r="J33" s="25">
        <f t="shared" si="0"/>
        <v>83821.358288770047</v>
      </c>
      <c r="K33" s="25">
        <f t="shared" si="0"/>
        <v>89881.358288770047</v>
      </c>
      <c r="L33" s="25">
        <f t="shared" si="0"/>
        <v>67581.422459893045</v>
      </c>
      <c r="M33" s="28"/>
      <c r="N33" s="26">
        <f t="shared" si="1"/>
        <v>80294.759358288764</v>
      </c>
      <c r="O33" s="26">
        <f t="shared" si="1"/>
        <v>92337.11229946524</v>
      </c>
      <c r="P33" s="26">
        <f t="shared" si="1"/>
        <v>99589.73262032085</v>
      </c>
      <c r="Q33" s="26">
        <f t="shared" si="1"/>
        <v>106789.73262032085</v>
      </c>
      <c r="R33" s="26">
        <f t="shared" si="1"/>
        <v>80294.759358288764</v>
      </c>
    </row>
    <row r="34" spans="1:18" x14ac:dyDescent="0.25">
      <c r="A34" s="13">
        <v>26</v>
      </c>
      <c r="B34" s="32">
        <v>63188</v>
      </c>
      <c r="C34" s="32">
        <v>72665</v>
      </c>
      <c r="D34" s="34">
        <v>78373</v>
      </c>
      <c r="E34" s="33">
        <v>84039</v>
      </c>
      <c r="F34" s="34">
        <v>63188</v>
      </c>
      <c r="G34" s="28"/>
      <c r="H34" s="25">
        <f t="shared" si="0"/>
        <v>68256.556149732613</v>
      </c>
      <c r="I34" s="25">
        <f t="shared" si="0"/>
        <v>78493.743315508022</v>
      </c>
      <c r="J34" s="25">
        <f t="shared" si="0"/>
        <v>84659.604278074868</v>
      </c>
      <c r="K34" s="25">
        <f t="shared" si="0"/>
        <v>90780.096256684497</v>
      </c>
      <c r="L34" s="25">
        <f t="shared" si="0"/>
        <v>68256.556149732613</v>
      </c>
      <c r="M34" s="28"/>
      <c r="N34" s="26">
        <f t="shared" si="1"/>
        <v>81096.898395721917</v>
      </c>
      <c r="O34" s="26">
        <f t="shared" si="1"/>
        <v>93259.893048128331</v>
      </c>
      <c r="P34" s="26">
        <f t="shared" si="1"/>
        <v>100585.66844919787</v>
      </c>
      <c r="Q34" s="26">
        <f t="shared" si="1"/>
        <v>107857.54010695188</v>
      </c>
      <c r="R34" s="26">
        <f t="shared" si="1"/>
        <v>81096.898395721917</v>
      </c>
    </row>
    <row r="35" spans="1:18" x14ac:dyDescent="0.25">
      <c r="A35" s="13">
        <v>27</v>
      </c>
      <c r="B35" s="33">
        <v>63821</v>
      </c>
      <c r="C35" s="33">
        <v>73392</v>
      </c>
      <c r="D35" s="32">
        <v>79157</v>
      </c>
      <c r="E35" s="33">
        <v>84880</v>
      </c>
      <c r="F35" s="34">
        <v>63821</v>
      </c>
      <c r="G35" s="28"/>
      <c r="H35" s="25">
        <f t="shared" si="0"/>
        <v>68940.331550802148</v>
      </c>
      <c r="I35" s="25">
        <f t="shared" si="0"/>
        <v>79279.058823529413</v>
      </c>
      <c r="J35" s="25">
        <f t="shared" si="0"/>
        <v>85506.491978609629</v>
      </c>
      <c r="K35" s="25">
        <f t="shared" si="0"/>
        <v>91688.556149732613</v>
      </c>
      <c r="L35" s="25">
        <f t="shared" si="0"/>
        <v>68940.331550802148</v>
      </c>
      <c r="M35" s="28"/>
      <c r="N35" s="26">
        <f t="shared" si="1"/>
        <v>81909.304812834234</v>
      </c>
      <c r="O35" s="26">
        <f t="shared" si="1"/>
        <v>94192.941176470602</v>
      </c>
      <c r="P35" s="26">
        <f t="shared" si="1"/>
        <v>101591.87165775402</v>
      </c>
      <c r="Q35" s="26">
        <f t="shared" si="1"/>
        <v>108936.89839572192</v>
      </c>
      <c r="R35" s="26">
        <f t="shared" si="1"/>
        <v>81909.304812834234</v>
      </c>
    </row>
    <row r="36" spans="1:18" x14ac:dyDescent="0.25">
      <c r="A36" s="13">
        <v>28</v>
      </c>
      <c r="B36" s="33">
        <v>64459</v>
      </c>
      <c r="C36" s="33">
        <v>74126</v>
      </c>
      <c r="D36" s="33">
        <v>79948</v>
      </c>
      <c r="E36" s="33">
        <v>85728</v>
      </c>
      <c r="F36" s="34">
        <v>64459</v>
      </c>
      <c r="G36" s="28"/>
      <c r="H36" s="25">
        <f t="shared" si="0"/>
        <v>69629.508021390371</v>
      </c>
      <c r="I36" s="25">
        <f t="shared" si="0"/>
        <v>80071.935828877002</v>
      </c>
      <c r="J36" s="25">
        <f t="shared" si="0"/>
        <v>86360.941176470587</v>
      </c>
      <c r="K36" s="25">
        <f t="shared" si="0"/>
        <v>92604.577540106955</v>
      </c>
      <c r="L36" s="25">
        <f t="shared" si="0"/>
        <v>69629.508021390371</v>
      </c>
      <c r="M36" s="28"/>
      <c r="N36" s="26">
        <f t="shared" si="1"/>
        <v>82728.128342245982</v>
      </c>
      <c r="O36" s="26">
        <f t="shared" si="1"/>
        <v>95134.973262032086</v>
      </c>
      <c r="P36" s="26">
        <f t="shared" si="1"/>
        <v>102607.0588235294</v>
      </c>
      <c r="Q36" s="26">
        <f t="shared" si="1"/>
        <v>110025.24064171124</v>
      </c>
      <c r="R36" s="26">
        <f t="shared" si="1"/>
        <v>82728.128342245982</v>
      </c>
    </row>
    <row r="37" spans="1:18" x14ac:dyDescent="0.25">
      <c r="A37" s="13">
        <v>29</v>
      </c>
      <c r="B37" s="32">
        <v>65104</v>
      </c>
      <c r="C37" s="32">
        <v>74867</v>
      </c>
      <c r="D37" s="32">
        <v>80748</v>
      </c>
      <c r="E37" s="33">
        <v>86586</v>
      </c>
      <c r="F37" s="33">
        <v>65104</v>
      </c>
      <c r="G37" s="28"/>
      <c r="H37" s="25">
        <f t="shared" si="0"/>
        <v>70326.245989304807</v>
      </c>
      <c r="I37" s="25">
        <f t="shared" si="0"/>
        <v>80872.374331550804</v>
      </c>
      <c r="J37" s="25">
        <f t="shared" si="0"/>
        <v>87225.11229946524</v>
      </c>
      <c r="K37" s="25">
        <f t="shared" si="0"/>
        <v>93531.401069518717</v>
      </c>
      <c r="L37" s="25">
        <f t="shared" si="0"/>
        <v>70326.245989304807</v>
      </c>
      <c r="M37" s="28"/>
      <c r="N37" s="26">
        <f t="shared" si="1"/>
        <v>83555.935828877002</v>
      </c>
      <c r="O37" s="26">
        <f t="shared" si="1"/>
        <v>96085.989304812843</v>
      </c>
      <c r="P37" s="26">
        <f t="shared" si="1"/>
        <v>103633.79679144385</v>
      </c>
      <c r="Q37" s="26">
        <f t="shared" si="1"/>
        <v>111126.41711229946</v>
      </c>
      <c r="R37" s="26">
        <f t="shared" si="1"/>
        <v>83555.935828877002</v>
      </c>
    </row>
    <row r="38" spans="1:18" x14ac:dyDescent="0.25">
      <c r="A38" s="13">
        <v>30</v>
      </c>
      <c r="B38" s="33">
        <v>65754</v>
      </c>
      <c r="C38" s="32">
        <v>75616</v>
      </c>
      <c r="D38" s="33">
        <v>81555</v>
      </c>
      <c r="E38" s="33">
        <v>87452</v>
      </c>
      <c r="F38" s="33">
        <v>65754</v>
      </c>
      <c r="G38" s="28"/>
      <c r="H38" s="25">
        <f t="shared" si="0"/>
        <v>71028.385026737975</v>
      </c>
      <c r="I38" s="25">
        <f t="shared" si="0"/>
        <v>81681.454545454544</v>
      </c>
      <c r="J38" s="25">
        <f t="shared" si="0"/>
        <v>88096.84491978609</v>
      </c>
      <c r="K38" s="25">
        <f t="shared" si="0"/>
        <v>94466.866310160432</v>
      </c>
      <c r="L38" s="25">
        <f t="shared" si="0"/>
        <v>71028.385026737975</v>
      </c>
      <c r="M38" s="28"/>
      <c r="N38" s="26">
        <f t="shared" si="1"/>
        <v>84390.160427807481</v>
      </c>
      <c r="O38" s="26">
        <f t="shared" si="1"/>
        <v>97047.272727272735</v>
      </c>
      <c r="P38" s="26">
        <f t="shared" si="1"/>
        <v>104669.51871657754</v>
      </c>
      <c r="Q38" s="26">
        <f t="shared" si="1"/>
        <v>112237.86096256685</v>
      </c>
      <c r="R38" s="26">
        <f t="shared" si="1"/>
        <v>84390.160427807481</v>
      </c>
    </row>
    <row r="39" spans="1:18" x14ac:dyDescent="0.25">
      <c r="A39" s="13">
        <v>31</v>
      </c>
      <c r="B39" s="33">
        <v>66412</v>
      </c>
      <c r="C39" s="33">
        <v>76372</v>
      </c>
      <c r="D39" s="33">
        <v>82371</v>
      </c>
      <c r="E39" s="33">
        <v>88325</v>
      </c>
      <c r="F39" s="34">
        <v>66412</v>
      </c>
      <c r="G39" s="28"/>
      <c r="H39" s="25">
        <f t="shared" si="0"/>
        <v>71739.165775401067</v>
      </c>
      <c r="I39" s="25">
        <f t="shared" si="0"/>
        <v>82498.096256684497</v>
      </c>
      <c r="J39" s="25">
        <f t="shared" si="0"/>
        <v>88978.299465240649</v>
      </c>
      <c r="K39" s="25">
        <f t="shared" si="0"/>
        <v>95409.893048128346</v>
      </c>
      <c r="L39" s="25">
        <f t="shared" si="0"/>
        <v>71739.165775401067</v>
      </c>
      <c r="M39" s="28"/>
      <c r="N39" s="26">
        <f t="shared" si="1"/>
        <v>85234.65240641711</v>
      </c>
      <c r="O39" s="26">
        <f t="shared" si="1"/>
        <v>98017.540106951885</v>
      </c>
      <c r="P39" s="26">
        <f t="shared" si="1"/>
        <v>105716.79144385026</v>
      </c>
      <c r="Q39" s="26">
        <f t="shared" si="1"/>
        <v>113358.28877005348</v>
      </c>
      <c r="R39" s="26">
        <f t="shared" si="1"/>
        <v>85234.65240641711</v>
      </c>
    </row>
    <row r="40" spans="1:18" x14ac:dyDescent="0.25">
      <c r="A40" s="13">
        <v>32</v>
      </c>
      <c r="B40" s="32">
        <v>67077</v>
      </c>
      <c r="C40" s="32">
        <v>77136</v>
      </c>
      <c r="D40" s="33">
        <v>83195</v>
      </c>
      <c r="E40" s="33">
        <v>89209</v>
      </c>
      <c r="F40" s="33">
        <v>67077</v>
      </c>
      <c r="G40" s="28"/>
      <c r="H40" s="25">
        <f t="shared" si="0"/>
        <v>72457.508021390371</v>
      </c>
      <c r="I40" s="25">
        <f t="shared" si="0"/>
        <v>83323.379679144389</v>
      </c>
      <c r="J40" s="25">
        <f t="shared" si="0"/>
        <v>89868.395721925132</v>
      </c>
      <c r="K40" s="25">
        <f t="shared" si="0"/>
        <v>96364.802139037434</v>
      </c>
      <c r="L40" s="25">
        <f t="shared" si="0"/>
        <v>72457.508021390371</v>
      </c>
      <c r="M40" s="28"/>
      <c r="N40" s="26">
        <f t="shared" si="1"/>
        <v>86088.128342245982</v>
      </c>
      <c r="O40" s="26">
        <f t="shared" si="1"/>
        <v>98998.074866310169</v>
      </c>
      <c r="P40" s="26">
        <f t="shared" si="1"/>
        <v>106774.33155080213</v>
      </c>
      <c r="Q40" s="26">
        <f t="shared" si="1"/>
        <v>114492.83422459893</v>
      </c>
      <c r="R40" s="26">
        <f t="shared" si="1"/>
        <v>86088.128342245982</v>
      </c>
    </row>
    <row r="41" spans="1:18" x14ac:dyDescent="0.25">
      <c r="A41" s="13">
        <v>33</v>
      </c>
      <c r="B41" s="32">
        <v>67747</v>
      </c>
      <c r="C41" s="32">
        <v>77907</v>
      </c>
      <c r="D41" s="33">
        <v>84027</v>
      </c>
      <c r="E41" s="33">
        <v>90102</v>
      </c>
      <c r="F41" s="33">
        <v>67747</v>
      </c>
      <c r="G41" s="28"/>
      <c r="H41" s="25">
        <f t="shared" si="0"/>
        <v>73181.251336898407</v>
      </c>
      <c r="I41" s="25">
        <f t="shared" si="0"/>
        <v>84156.224598930479</v>
      </c>
      <c r="J41" s="25">
        <f t="shared" si="0"/>
        <v>90767.133689839568</v>
      </c>
      <c r="K41" s="25">
        <f t="shared" si="0"/>
        <v>97329.433155080216</v>
      </c>
      <c r="L41" s="25">
        <f t="shared" si="0"/>
        <v>73181.251336898407</v>
      </c>
      <c r="M41" s="28"/>
      <c r="N41" s="26">
        <f t="shared" si="1"/>
        <v>86948.021390374342</v>
      </c>
      <c r="O41" s="26">
        <f t="shared" si="1"/>
        <v>99987.593582887697</v>
      </c>
      <c r="P41" s="26">
        <f t="shared" si="1"/>
        <v>107842.13903743315</v>
      </c>
      <c r="Q41" s="26">
        <f t="shared" si="1"/>
        <v>115638.93048128342</v>
      </c>
      <c r="R41" s="26">
        <f t="shared" si="1"/>
        <v>86948.021390374342</v>
      </c>
    </row>
    <row r="42" spans="1:18" x14ac:dyDescent="0.25">
      <c r="A42" s="13">
        <v>34</v>
      </c>
      <c r="B42" s="32">
        <v>68424</v>
      </c>
      <c r="C42" s="32">
        <v>78686</v>
      </c>
      <c r="D42" s="33">
        <v>84867</v>
      </c>
      <c r="E42" s="33">
        <v>91003</v>
      </c>
      <c r="F42" s="33">
        <v>68424</v>
      </c>
      <c r="G42" s="28"/>
      <c r="H42" s="25">
        <f t="shared" si="0"/>
        <v>73912.556149732613</v>
      </c>
      <c r="I42" s="25">
        <f t="shared" si="0"/>
        <v>84997.711229946523</v>
      </c>
      <c r="J42" s="25">
        <f t="shared" si="0"/>
        <v>91674.513368983957</v>
      </c>
      <c r="K42" s="25">
        <f t="shared" si="0"/>
        <v>98302.705882352937</v>
      </c>
      <c r="L42" s="25">
        <f t="shared" si="0"/>
        <v>73912.556149732613</v>
      </c>
      <c r="M42" s="28"/>
      <c r="N42" s="26">
        <f t="shared" si="1"/>
        <v>87816.898395721917</v>
      </c>
      <c r="O42" s="26">
        <f t="shared" si="1"/>
        <v>100987.37967914437</v>
      </c>
      <c r="P42" s="26">
        <f t="shared" si="1"/>
        <v>108920.21390374331</v>
      </c>
      <c r="Q42" s="26">
        <f t="shared" si="1"/>
        <v>116795.29411764705</v>
      </c>
      <c r="R42" s="26">
        <f t="shared" si="1"/>
        <v>87816.898395721917</v>
      </c>
    </row>
    <row r="43" spans="1:18" x14ac:dyDescent="0.25">
      <c r="A43" s="13">
        <v>35</v>
      </c>
      <c r="B43" s="32">
        <v>69109</v>
      </c>
      <c r="C43" s="32">
        <v>79473</v>
      </c>
      <c r="D43" s="33">
        <v>85715</v>
      </c>
      <c r="E43" s="33">
        <v>91912</v>
      </c>
      <c r="F43" s="33">
        <v>69109</v>
      </c>
      <c r="G43" s="28"/>
      <c r="H43" s="25">
        <f t="shared" si="0"/>
        <v>74652.502673796786</v>
      </c>
      <c r="I43" s="25">
        <f t="shared" si="0"/>
        <v>85847.839572192519</v>
      </c>
      <c r="J43" s="25">
        <f t="shared" si="0"/>
        <v>92590.534759358285</v>
      </c>
      <c r="K43" s="25">
        <f t="shared" si="0"/>
        <v>99284.620320855611</v>
      </c>
      <c r="L43" s="25">
        <f t="shared" si="0"/>
        <v>74652.502673796786</v>
      </c>
      <c r="M43" s="28"/>
      <c r="N43" s="26">
        <f t="shared" si="1"/>
        <v>88696.042780748656</v>
      </c>
      <c r="O43" s="26">
        <f t="shared" si="1"/>
        <v>101997.43315508022</v>
      </c>
      <c r="P43" s="26">
        <f t="shared" si="1"/>
        <v>110008.55614973263</v>
      </c>
      <c r="Q43" s="26">
        <f t="shared" si="1"/>
        <v>117961.92513368983</v>
      </c>
      <c r="R43" s="26">
        <f t="shared" si="1"/>
        <v>88696.042780748656</v>
      </c>
    </row>
  </sheetData>
  <mergeCells count="6">
    <mergeCell ref="S1:AJ1"/>
    <mergeCell ref="A2:R2"/>
    <mergeCell ref="A3:R3"/>
    <mergeCell ref="B5:F5"/>
    <mergeCell ref="H5:L5"/>
    <mergeCell ref="N5:R5"/>
  </mergeCells>
  <printOptions horizontalCentered="1" verticalCentered="1" gridLines="1"/>
  <pageMargins left="0.2" right="0.2" top="0.5" bottom="0.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43"/>
  <sheetViews>
    <sheetView view="pageBreakPreview" zoomScale="80" zoomScaleNormal="100" zoomScaleSheetLayoutView="80" workbookViewId="0">
      <pane xSplit="5" ySplit="7" topLeftCell="F17" activePane="bottomRight" state="frozen"/>
      <selection pane="topRight" activeCell="F1" sqref="F1"/>
      <selection pane="bottomLeft" activeCell="A8" sqref="A8"/>
      <selection pane="bottomRight" activeCell="V43" sqref="V43"/>
    </sheetView>
  </sheetViews>
  <sheetFormatPr defaultColWidth="9.140625" defaultRowHeight="15.75" x14ac:dyDescent="0.25"/>
  <cols>
    <col min="1" max="1" width="9.140625" style="8"/>
    <col min="2" max="2" width="15" style="8" hidden="1" customWidth="1"/>
    <col min="3" max="3" width="14.7109375" style="8" hidden="1" customWidth="1"/>
    <col min="4" max="4" width="11.140625" style="7" hidden="1" customWidth="1"/>
    <col min="5" max="5" width="9.85546875" style="7" hidden="1" customWidth="1"/>
    <col min="6" max="9" width="10.7109375" style="116" customWidth="1"/>
    <col min="10" max="10" width="12.7109375" style="116" hidden="1" customWidth="1"/>
    <col min="11" max="11" width="5.140625" style="116" customWidth="1"/>
    <col min="12" max="14" width="10.7109375" style="130" customWidth="1"/>
    <col min="15" max="15" width="10.7109375" style="116" customWidth="1"/>
    <col min="16" max="16" width="4.5703125" style="116" customWidth="1"/>
    <col min="17" max="20" width="10.7109375" style="116" customWidth="1"/>
    <col min="21" max="22" width="12.7109375" style="116" customWidth="1"/>
    <col min="23" max="23" width="14.5703125" style="116" customWidth="1"/>
    <col min="24" max="24" width="8.28515625" style="116" customWidth="1"/>
    <col min="25" max="26" width="12.7109375" style="116" customWidth="1"/>
    <col min="27" max="16384" width="9.140625" style="7"/>
  </cols>
  <sheetData>
    <row r="1" spans="1:34" ht="18" customHeight="1" x14ac:dyDescent="0.3">
      <c r="A1" s="142" t="s">
        <v>40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AF1" s="8"/>
      <c r="AG1" s="8"/>
      <c r="AH1" s="8"/>
    </row>
    <row r="2" spans="1:34" x14ac:dyDescent="0.25">
      <c r="A2" s="150" t="s">
        <v>52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34" x14ac:dyDescent="0.25">
      <c r="A3" s="150" t="s">
        <v>59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34" x14ac:dyDescent="0.25">
      <c r="A4" s="11"/>
      <c r="B4" s="11"/>
      <c r="C4" s="11"/>
      <c r="D4" s="11"/>
      <c r="E4" s="11"/>
      <c r="L4" s="116"/>
      <c r="M4" s="116"/>
      <c r="N4" s="116"/>
    </row>
    <row r="5" spans="1:34" x14ac:dyDescent="0.25">
      <c r="A5" s="13"/>
      <c r="B5" s="143" t="s">
        <v>48</v>
      </c>
      <c r="C5" s="144"/>
      <c r="D5" s="144"/>
      <c r="E5" s="144"/>
      <c r="F5" s="145" t="s">
        <v>54</v>
      </c>
      <c r="G5" s="146"/>
      <c r="H5" s="146"/>
      <c r="I5" s="146"/>
      <c r="J5" s="147"/>
      <c r="K5" s="117"/>
      <c r="L5" s="151" t="s">
        <v>51</v>
      </c>
      <c r="M5" s="152"/>
      <c r="N5" s="152"/>
      <c r="O5" s="153"/>
      <c r="P5" s="118"/>
      <c r="Q5" s="148" t="s">
        <v>53</v>
      </c>
      <c r="R5" s="148"/>
      <c r="S5" s="148"/>
      <c r="T5" s="149"/>
    </row>
    <row r="6" spans="1:34" x14ac:dyDescent="0.25">
      <c r="A6" s="13"/>
      <c r="B6" s="95"/>
      <c r="C6" s="95"/>
      <c r="D6" s="95"/>
      <c r="E6" s="95"/>
      <c r="F6" s="119"/>
      <c r="G6" s="119"/>
      <c r="H6" s="119"/>
      <c r="I6" s="119"/>
      <c r="J6" s="119"/>
      <c r="K6" s="120"/>
      <c r="L6" s="121"/>
      <c r="M6" s="121"/>
      <c r="N6" s="121"/>
      <c r="O6" s="121"/>
      <c r="P6" s="120"/>
      <c r="Q6" s="122"/>
      <c r="R6" s="122"/>
      <c r="S6" s="122"/>
      <c r="T6" s="122"/>
      <c r="V6" s="130"/>
      <c r="W6" s="130"/>
      <c r="X6" s="130"/>
    </row>
    <row r="7" spans="1:34" x14ac:dyDescent="0.25">
      <c r="A7" s="22" t="s">
        <v>44</v>
      </c>
      <c r="B7" s="96" t="s">
        <v>38</v>
      </c>
      <c r="C7" s="96" t="s">
        <v>39</v>
      </c>
      <c r="D7" s="96" t="s">
        <v>45</v>
      </c>
      <c r="E7" s="96" t="s">
        <v>46</v>
      </c>
      <c r="F7" s="123" t="s">
        <v>38</v>
      </c>
      <c r="G7" s="123" t="s">
        <v>39</v>
      </c>
      <c r="H7" s="123" t="s">
        <v>45</v>
      </c>
      <c r="I7" s="123" t="s">
        <v>46</v>
      </c>
      <c r="J7" s="123" t="s">
        <v>47</v>
      </c>
      <c r="K7" s="117"/>
      <c r="L7" s="124" t="s">
        <v>38</v>
      </c>
      <c r="M7" s="124" t="s">
        <v>39</v>
      </c>
      <c r="N7" s="124" t="s">
        <v>45</v>
      </c>
      <c r="O7" s="124" t="s">
        <v>46</v>
      </c>
      <c r="P7" s="117"/>
      <c r="Q7" s="125" t="s">
        <v>38</v>
      </c>
      <c r="R7" s="125" t="s">
        <v>39</v>
      </c>
      <c r="S7" s="125" t="s">
        <v>45</v>
      </c>
      <c r="T7" s="125" t="s">
        <v>46</v>
      </c>
      <c r="V7" s="130" t="s">
        <v>56</v>
      </c>
      <c r="W7" s="130" t="s">
        <v>57</v>
      </c>
      <c r="X7" s="130" t="s">
        <v>55</v>
      </c>
    </row>
    <row r="8" spans="1:34" x14ac:dyDescent="0.25">
      <c r="A8" s="13">
        <v>0</v>
      </c>
      <c r="B8" s="97">
        <v>44226</v>
      </c>
      <c r="C8" s="97">
        <v>50857</v>
      </c>
      <c r="D8" s="97">
        <v>54839</v>
      </c>
      <c r="E8" s="97">
        <v>58818</v>
      </c>
      <c r="F8" s="27">
        <v>47600</v>
      </c>
      <c r="G8" s="27">
        <v>51875</v>
      </c>
      <c r="H8" s="27">
        <v>55936</v>
      </c>
      <c r="I8" s="27">
        <v>59995</v>
      </c>
      <c r="J8" s="27">
        <v>47600</v>
      </c>
      <c r="K8" s="120"/>
      <c r="L8" s="121">
        <f>+Q8-F8</f>
        <v>2921</v>
      </c>
      <c r="M8" s="121">
        <f>+R8-G8</f>
        <v>5410</v>
      </c>
      <c r="N8" s="121">
        <f t="shared" ref="M8:O23" si="0">+S8-H8</f>
        <v>5410</v>
      </c>
      <c r="O8" s="121">
        <f t="shared" si="0"/>
        <v>5410</v>
      </c>
      <c r="P8" s="126"/>
      <c r="Q8" s="122">
        <v>50521</v>
      </c>
      <c r="R8" s="122">
        <v>57285</v>
      </c>
      <c r="S8" s="122">
        <v>61346</v>
      </c>
      <c r="T8" s="122">
        <v>65405</v>
      </c>
      <c r="V8" s="116">
        <f>+F8/187*189</f>
        <v>48109.090909090904</v>
      </c>
      <c r="W8" s="116">
        <f>+V8+L8</f>
        <v>51030.090909090904</v>
      </c>
      <c r="X8" s="116">
        <f>+W8-Q8</f>
        <v>509.09090909090446</v>
      </c>
    </row>
    <row r="9" spans="1:34" x14ac:dyDescent="0.25">
      <c r="A9" s="13">
        <v>1</v>
      </c>
      <c r="B9" s="97">
        <v>44226</v>
      </c>
      <c r="C9" s="97">
        <v>50857</v>
      </c>
      <c r="D9" s="97">
        <v>54839</v>
      </c>
      <c r="E9" s="97">
        <v>58818</v>
      </c>
      <c r="F9" s="27">
        <v>47600</v>
      </c>
      <c r="G9" s="27">
        <v>51875</v>
      </c>
      <c r="H9" s="27">
        <v>55936</v>
      </c>
      <c r="I9" s="27">
        <v>59995</v>
      </c>
      <c r="J9" s="27">
        <v>47600</v>
      </c>
      <c r="K9" s="120"/>
      <c r="L9" s="121">
        <f t="shared" ref="L9:L35" si="1">+Q9-F9</f>
        <v>6482</v>
      </c>
      <c r="M9" s="121">
        <f t="shared" si="0"/>
        <v>10319</v>
      </c>
      <c r="N9" s="121">
        <f t="shared" si="0"/>
        <v>11125</v>
      </c>
      <c r="O9" s="121">
        <f t="shared" si="0"/>
        <v>11937</v>
      </c>
      <c r="P9" s="126"/>
      <c r="Q9" s="122">
        <v>54082</v>
      </c>
      <c r="R9" s="122">
        <v>62194</v>
      </c>
      <c r="S9" s="122">
        <v>67061</v>
      </c>
      <c r="T9" s="122">
        <v>71932</v>
      </c>
    </row>
    <row r="10" spans="1:34" x14ac:dyDescent="0.25">
      <c r="A10" s="13">
        <v>2</v>
      </c>
      <c r="B10" s="97">
        <v>44226</v>
      </c>
      <c r="C10" s="97">
        <v>50857</v>
      </c>
      <c r="D10" s="97">
        <v>54839</v>
      </c>
      <c r="E10" s="97">
        <v>58818</v>
      </c>
      <c r="F10" s="27">
        <v>47600</v>
      </c>
      <c r="G10" s="27">
        <v>51875</v>
      </c>
      <c r="H10" s="27">
        <v>55936</v>
      </c>
      <c r="I10" s="27">
        <v>59995</v>
      </c>
      <c r="J10" s="27">
        <v>47600</v>
      </c>
      <c r="K10" s="120"/>
      <c r="L10" s="121">
        <f t="shared" si="1"/>
        <v>9372</v>
      </c>
      <c r="M10" s="121">
        <f t="shared" si="0"/>
        <v>13639</v>
      </c>
      <c r="N10" s="121">
        <f t="shared" si="0"/>
        <v>14725</v>
      </c>
      <c r="O10" s="121">
        <f t="shared" si="0"/>
        <v>15774</v>
      </c>
      <c r="P10" s="126"/>
      <c r="Q10" s="122">
        <v>56972</v>
      </c>
      <c r="R10" s="122">
        <v>65514</v>
      </c>
      <c r="S10" s="122">
        <v>70661</v>
      </c>
      <c r="T10" s="122">
        <v>75769</v>
      </c>
    </row>
    <row r="11" spans="1:34" x14ac:dyDescent="0.25">
      <c r="A11" s="13">
        <v>3</v>
      </c>
      <c r="B11" s="98">
        <v>48643</v>
      </c>
      <c r="C11" s="98">
        <v>55939</v>
      </c>
      <c r="D11" s="99">
        <v>60317</v>
      </c>
      <c r="E11" s="99">
        <v>64702</v>
      </c>
      <c r="F11" s="29">
        <v>49616</v>
      </c>
      <c r="G11" s="29">
        <v>57058</v>
      </c>
      <c r="H11" s="30">
        <v>61524</v>
      </c>
      <c r="I11" s="30">
        <v>65997</v>
      </c>
      <c r="J11" s="29">
        <v>49616</v>
      </c>
      <c r="K11" s="120"/>
      <c r="L11" s="121">
        <f t="shared" si="1"/>
        <v>9022</v>
      </c>
      <c r="M11" s="121">
        <f t="shared" si="0"/>
        <v>10375</v>
      </c>
      <c r="N11" s="121">
        <f t="shared" si="0"/>
        <v>11206</v>
      </c>
      <c r="O11" s="121">
        <f t="shared" si="0"/>
        <v>11991</v>
      </c>
      <c r="P11" s="126"/>
      <c r="Q11" s="122">
        <v>58638</v>
      </c>
      <c r="R11" s="122">
        <v>67433</v>
      </c>
      <c r="S11" s="122">
        <v>72730</v>
      </c>
      <c r="T11" s="122">
        <v>77988</v>
      </c>
    </row>
    <row r="12" spans="1:34" x14ac:dyDescent="0.25">
      <c r="A12" s="13">
        <v>4</v>
      </c>
      <c r="B12" s="98">
        <v>48643</v>
      </c>
      <c r="C12" s="98">
        <v>55939</v>
      </c>
      <c r="D12" s="99">
        <v>60317</v>
      </c>
      <c r="E12" s="99">
        <v>64702</v>
      </c>
      <c r="F12" s="29">
        <v>49616</v>
      </c>
      <c r="G12" s="29">
        <v>57058</v>
      </c>
      <c r="H12" s="30">
        <v>61524</v>
      </c>
      <c r="I12" s="30">
        <v>65997</v>
      </c>
      <c r="J12" s="30">
        <v>49616</v>
      </c>
      <c r="K12" s="120"/>
      <c r="L12" s="121">
        <f t="shared" si="1"/>
        <v>10734</v>
      </c>
      <c r="M12" s="121">
        <f t="shared" si="0"/>
        <v>12343</v>
      </c>
      <c r="N12" s="121">
        <f t="shared" si="0"/>
        <v>13327</v>
      </c>
      <c r="O12" s="121">
        <f t="shared" si="0"/>
        <v>14266</v>
      </c>
      <c r="P12" s="126"/>
      <c r="Q12" s="122">
        <v>60350</v>
      </c>
      <c r="R12" s="122">
        <v>69401</v>
      </c>
      <c r="S12" s="122">
        <v>74851</v>
      </c>
      <c r="T12" s="122">
        <v>80263</v>
      </c>
    </row>
    <row r="13" spans="1:34" x14ac:dyDescent="0.25">
      <c r="A13" s="13">
        <v>5</v>
      </c>
      <c r="B13" s="98">
        <v>48643</v>
      </c>
      <c r="C13" s="99">
        <v>55939</v>
      </c>
      <c r="D13" s="100">
        <v>60317</v>
      </c>
      <c r="E13" s="99">
        <v>64702</v>
      </c>
      <c r="F13" s="29">
        <v>49616</v>
      </c>
      <c r="G13" s="30">
        <v>57058</v>
      </c>
      <c r="H13" s="31">
        <v>61524</v>
      </c>
      <c r="I13" s="30">
        <v>65997</v>
      </c>
      <c r="J13" s="27">
        <v>49616</v>
      </c>
      <c r="K13" s="120"/>
      <c r="L13" s="121">
        <f t="shared" si="1"/>
        <v>12489</v>
      </c>
      <c r="M13" s="121">
        <f t="shared" si="0"/>
        <v>14362</v>
      </c>
      <c r="N13" s="121">
        <f t="shared" si="0"/>
        <v>15506</v>
      </c>
      <c r="O13" s="121">
        <f t="shared" si="0"/>
        <v>16603</v>
      </c>
      <c r="P13" s="126"/>
      <c r="Q13" s="122">
        <v>62105</v>
      </c>
      <c r="R13" s="122">
        <v>71420</v>
      </c>
      <c r="S13" s="122">
        <v>77030</v>
      </c>
      <c r="T13" s="122">
        <v>82600</v>
      </c>
    </row>
    <row r="14" spans="1:34" x14ac:dyDescent="0.25">
      <c r="A14" s="13">
        <v>6</v>
      </c>
      <c r="B14" s="98">
        <v>50776</v>
      </c>
      <c r="C14" s="98">
        <v>58390</v>
      </c>
      <c r="D14" s="99">
        <v>62977</v>
      </c>
      <c r="E14" s="99">
        <v>67530</v>
      </c>
      <c r="F14" s="29">
        <v>51792</v>
      </c>
      <c r="G14" s="29">
        <v>59558</v>
      </c>
      <c r="H14" s="30">
        <v>64237</v>
      </c>
      <c r="I14" s="30">
        <v>68881</v>
      </c>
      <c r="J14" s="30">
        <v>51792</v>
      </c>
      <c r="K14" s="120"/>
      <c r="L14" s="121">
        <f t="shared" si="1"/>
        <v>12117</v>
      </c>
      <c r="M14" s="121">
        <f t="shared" si="0"/>
        <v>13935</v>
      </c>
      <c r="N14" s="121">
        <f t="shared" si="0"/>
        <v>15030</v>
      </c>
      <c r="O14" s="121">
        <f t="shared" si="0"/>
        <v>16116</v>
      </c>
      <c r="P14" s="126"/>
      <c r="Q14" s="122">
        <v>63909</v>
      </c>
      <c r="R14" s="122">
        <v>73493</v>
      </c>
      <c r="S14" s="122">
        <v>79267</v>
      </c>
      <c r="T14" s="122">
        <v>84997</v>
      </c>
    </row>
    <row r="15" spans="1:34" x14ac:dyDescent="0.25">
      <c r="A15" s="13">
        <v>7</v>
      </c>
      <c r="B15" s="99">
        <v>50776</v>
      </c>
      <c r="C15" s="99">
        <v>58390</v>
      </c>
      <c r="D15" s="99">
        <v>62977</v>
      </c>
      <c r="E15" s="99">
        <v>67530</v>
      </c>
      <c r="F15" s="30">
        <v>51792</v>
      </c>
      <c r="G15" s="30">
        <v>59558</v>
      </c>
      <c r="H15" s="30">
        <v>64237</v>
      </c>
      <c r="I15" s="30">
        <v>68881</v>
      </c>
      <c r="J15" s="30">
        <v>51792</v>
      </c>
      <c r="K15" s="120"/>
      <c r="L15" s="121">
        <f t="shared" si="1"/>
        <v>13967</v>
      </c>
      <c r="M15" s="121">
        <f t="shared" si="0"/>
        <v>16064</v>
      </c>
      <c r="N15" s="121">
        <f t="shared" si="0"/>
        <v>17324</v>
      </c>
      <c r="O15" s="121">
        <f t="shared" si="0"/>
        <v>18577</v>
      </c>
      <c r="P15" s="126"/>
      <c r="Q15" s="122">
        <v>65759</v>
      </c>
      <c r="R15" s="122">
        <v>75622</v>
      </c>
      <c r="S15" s="122">
        <v>81561</v>
      </c>
      <c r="T15" s="122">
        <v>87458</v>
      </c>
    </row>
    <row r="16" spans="1:34" x14ac:dyDescent="0.25">
      <c r="A16" s="13">
        <v>8</v>
      </c>
      <c r="B16" s="99">
        <v>50776</v>
      </c>
      <c r="C16" s="99">
        <v>58390</v>
      </c>
      <c r="D16" s="99">
        <v>62977</v>
      </c>
      <c r="E16" s="99">
        <v>67530</v>
      </c>
      <c r="F16" s="30">
        <v>51792</v>
      </c>
      <c r="G16" s="30">
        <v>59558</v>
      </c>
      <c r="H16" s="30">
        <v>64237</v>
      </c>
      <c r="I16" s="30">
        <v>68881</v>
      </c>
      <c r="J16" s="31">
        <v>51792</v>
      </c>
      <c r="K16" s="120"/>
      <c r="L16" s="121">
        <f t="shared" si="1"/>
        <v>15282</v>
      </c>
      <c r="M16" s="121">
        <f t="shared" si="0"/>
        <v>17574</v>
      </c>
      <c r="N16" s="121">
        <f t="shared" si="0"/>
        <v>18956</v>
      </c>
      <c r="O16" s="121">
        <f t="shared" si="0"/>
        <v>20327</v>
      </c>
      <c r="P16" s="126"/>
      <c r="Q16" s="122">
        <v>67074</v>
      </c>
      <c r="R16" s="122">
        <v>77132</v>
      </c>
      <c r="S16" s="122">
        <v>83193</v>
      </c>
      <c r="T16" s="122">
        <v>89208</v>
      </c>
    </row>
    <row r="17" spans="1:20" x14ac:dyDescent="0.25">
      <c r="A17" s="13">
        <v>9</v>
      </c>
      <c r="B17" s="98">
        <v>52309</v>
      </c>
      <c r="C17" s="98">
        <v>60154</v>
      </c>
      <c r="D17" s="98">
        <v>64879</v>
      </c>
      <c r="E17" s="99">
        <v>69570</v>
      </c>
      <c r="F17" s="29">
        <v>53356</v>
      </c>
      <c r="G17" s="29">
        <v>61358</v>
      </c>
      <c r="H17" s="29">
        <v>66177</v>
      </c>
      <c r="I17" s="30">
        <v>70962</v>
      </c>
      <c r="J17" s="30">
        <v>53356</v>
      </c>
      <c r="K17" s="120"/>
      <c r="L17" s="121">
        <f t="shared" si="1"/>
        <v>15059</v>
      </c>
      <c r="M17" s="121">
        <f t="shared" si="0"/>
        <v>17318</v>
      </c>
      <c r="N17" s="121">
        <f t="shared" si="0"/>
        <v>18679</v>
      </c>
      <c r="O17" s="121">
        <f t="shared" si="0"/>
        <v>20031</v>
      </c>
      <c r="P17" s="126"/>
      <c r="Q17" s="122">
        <v>68415</v>
      </c>
      <c r="R17" s="122">
        <v>78676</v>
      </c>
      <c r="S17" s="122">
        <v>84856</v>
      </c>
      <c r="T17" s="122">
        <v>90993</v>
      </c>
    </row>
    <row r="18" spans="1:20" x14ac:dyDescent="0.25">
      <c r="A18" s="13">
        <v>10</v>
      </c>
      <c r="B18" s="99">
        <v>52831</v>
      </c>
      <c r="C18" s="99">
        <v>60755</v>
      </c>
      <c r="D18" s="100">
        <v>65527</v>
      </c>
      <c r="E18" s="99">
        <v>70265</v>
      </c>
      <c r="F18" s="30">
        <v>53888</v>
      </c>
      <c r="G18" s="30">
        <v>61971</v>
      </c>
      <c r="H18" s="31">
        <v>66838</v>
      </c>
      <c r="I18" s="30">
        <v>71671</v>
      </c>
      <c r="J18" s="30">
        <v>53888</v>
      </c>
      <c r="K18" s="120"/>
      <c r="L18" s="121">
        <f t="shared" si="1"/>
        <v>15552</v>
      </c>
      <c r="M18" s="121">
        <f t="shared" si="0"/>
        <v>17886</v>
      </c>
      <c r="N18" s="121">
        <f t="shared" si="0"/>
        <v>19290</v>
      </c>
      <c r="O18" s="121">
        <f t="shared" si="0"/>
        <v>20685</v>
      </c>
      <c r="P18" s="126"/>
      <c r="Q18" s="122">
        <v>69440</v>
      </c>
      <c r="R18" s="122">
        <v>79857</v>
      </c>
      <c r="S18" s="122">
        <v>86128</v>
      </c>
      <c r="T18" s="122">
        <v>92356</v>
      </c>
    </row>
    <row r="19" spans="1:20" x14ac:dyDescent="0.25">
      <c r="A19" s="13">
        <v>11</v>
      </c>
      <c r="B19" s="99">
        <v>53360</v>
      </c>
      <c r="C19" s="99">
        <v>61363</v>
      </c>
      <c r="D19" s="99">
        <v>66182</v>
      </c>
      <c r="E19" s="100">
        <v>70967</v>
      </c>
      <c r="F19" s="30">
        <v>54428</v>
      </c>
      <c r="G19" s="30">
        <v>62591</v>
      </c>
      <c r="H19" s="30">
        <v>67506</v>
      </c>
      <c r="I19" s="31">
        <v>72387</v>
      </c>
      <c r="J19" s="31">
        <v>54428</v>
      </c>
      <c r="K19" s="120"/>
      <c r="L19" s="121">
        <f t="shared" si="1"/>
        <v>16054</v>
      </c>
      <c r="M19" s="121">
        <f t="shared" si="0"/>
        <v>18464</v>
      </c>
      <c r="N19" s="121">
        <f t="shared" si="0"/>
        <v>19915</v>
      </c>
      <c r="O19" s="121">
        <f t="shared" si="0"/>
        <v>21354</v>
      </c>
      <c r="P19" s="126"/>
      <c r="Q19" s="122">
        <v>70482</v>
      </c>
      <c r="R19" s="122">
        <v>81055</v>
      </c>
      <c r="S19" s="122">
        <v>87421</v>
      </c>
      <c r="T19" s="122">
        <v>93741</v>
      </c>
    </row>
    <row r="20" spans="1:20" x14ac:dyDescent="0.25">
      <c r="A20" s="13">
        <v>12</v>
      </c>
      <c r="B20" s="98">
        <v>53894</v>
      </c>
      <c r="C20" s="98">
        <v>61977</v>
      </c>
      <c r="D20" s="99">
        <v>66844</v>
      </c>
      <c r="E20" s="98">
        <v>71677</v>
      </c>
      <c r="F20" s="29">
        <v>54972</v>
      </c>
      <c r="G20" s="29">
        <v>63217</v>
      </c>
      <c r="H20" s="30">
        <v>68181</v>
      </c>
      <c r="I20" s="29">
        <v>73111</v>
      </c>
      <c r="J20" s="31">
        <v>54972</v>
      </c>
      <c r="K20" s="120"/>
      <c r="L20" s="121">
        <f t="shared" si="1"/>
        <v>16568</v>
      </c>
      <c r="M20" s="121">
        <f t="shared" si="0"/>
        <v>19054</v>
      </c>
      <c r="N20" s="121">
        <f t="shared" si="0"/>
        <v>20550</v>
      </c>
      <c r="O20" s="121">
        <f t="shared" si="0"/>
        <v>22037</v>
      </c>
      <c r="P20" s="126"/>
      <c r="Q20" s="122">
        <v>71540</v>
      </c>
      <c r="R20" s="122">
        <v>82271</v>
      </c>
      <c r="S20" s="122">
        <v>88731</v>
      </c>
      <c r="T20" s="122">
        <v>95148</v>
      </c>
    </row>
    <row r="21" spans="1:20" x14ac:dyDescent="0.25">
      <c r="A21" s="13">
        <v>13</v>
      </c>
      <c r="B21" s="97">
        <v>54433</v>
      </c>
      <c r="C21" s="97">
        <v>62596</v>
      </c>
      <c r="D21" s="97">
        <v>67513</v>
      </c>
      <c r="E21" s="97">
        <v>72394</v>
      </c>
      <c r="F21" s="27">
        <v>55522</v>
      </c>
      <c r="G21" s="27">
        <v>63848</v>
      </c>
      <c r="H21" s="27">
        <v>68864</v>
      </c>
      <c r="I21" s="27">
        <v>73842</v>
      </c>
      <c r="J21" s="27">
        <v>55522</v>
      </c>
      <c r="K21" s="120"/>
      <c r="L21" s="121">
        <f t="shared" si="1"/>
        <v>16018</v>
      </c>
      <c r="M21" s="121">
        <f t="shared" si="0"/>
        <v>18423</v>
      </c>
      <c r="N21" s="121">
        <f t="shared" si="0"/>
        <v>19867</v>
      </c>
      <c r="O21" s="121">
        <f t="shared" si="0"/>
        <v>21306</v>
      </c>
      <c r="P21" s="126"/>
      <c r="Q21" s="122">
        <v>71540</v>
      </c>
      <c r="R21" s="122">
        <v>82271</v>
      </c>
      <c r="S21" s="122">
        <v>88731</v>
      </c>
      <c r="T21" s="122">
        <v>95148</v>
      </c>
    </row>
    <row r="22" spans="1:20" x14ac:dyDescent="0.25">
      <c r="A22" s="13">
        <v>14</v>
      </c>
      <c r="B22" s="97">
        <v>54977</v>
      </c>
      <c r="C22" s="97">
        <v>63222</v>
      </c>
      <c r="D22" s="97">
        <v>68187</v>
      </c>
      <c r="E22" s="97">
        <v>73118</v>
      </c>
      <c r="F22" s="27">
        <v>56077</v>
      </c>
      <c r="G22" s="27">
        <v>64487</v>
      </c>
      <c r="H22" s="27">
        <v>69551</v>
      </c>
      <c r="I22" s="27">
        <v>74581</v>
      </c>
      <c r="J22" s="27">
        <v>56077</v>
      </c>
      <c r="K22" s="120"/>
      <c r="L22" s="121">
        <f t="shared" si="1"/>
        <v>15463</v>
      </c>
      <c r="M22" s="121">
        <f t="shared" si="0"/>
        <v>17784</v>
      </c>
      <c r="N22" s="121">
        <f t="shared" si="0"/>
        <v>19180</v>
      </c>
      <c r="O22" s="121">
        <f t="shared" si="0"/>
        <v>20567</v>
      </c>
      <c r="P22" s="126"/>
      <c r="Q22" s="122">
        <v>71540</v>
      </c>
      <c r="R22" s="122">
        <v>82271</v>
      </c>
      <c r="S22" s="122">
        <v>88731</v>
      </c>
      <c r="T22" s="122">
        <v>95148</v>
      </c>
    </row>
    <row r="23" spans="1:20" x14ac:dyDescent="0.25">
      <c r="A23" s="13">
        <v>15</v>
      </c>
      <c r="B23" s="97">
        <v>55527</v>
      </c>
      <c r="C23" s="97">
        <v>63855</v>
      </c>
      <c r="D23" s="97">
        <v>68870</v>
      </c>
      <c r="E23" s="97">
        <v>73850</v>
      </c>
      <c r="F23" s="27">
        <v>56638</v>
      </c>
      <c r="G23" s="27">
        <v>65133</v>
      </c>
      <c r="H23" s="27">
        <v>70248</v>
      </c>
      <c r="I23" s="27">
        <v>75327</v>
      </c>
      <c r="J23" s="27">
        <v>56638</v>
      </c>
      <c r="K23" s="120"/>
      <c r="L23" s="121">
        <f t="shared" si="1"/>
        <v>15978</v>
      </c>
      <c r="M23" s="121">
        <f t="shared" si="0"/>
        <v>18377</v>
      </c>
      <c r="N23" s="121">
        <f t="shared" si="0"/>
        <v>19821</v>
      </c>
      <c r="O23" s="121">
        <f t="shared" si="0"/>
        <v>21254</v>
      </c>
      <c r="P23" s="126"/>
      <c r="Q23" s="122">
        <v>72616</v>
      </c>
      <c r="R23" s="122">
        <v>83510</v>
      </c>
      <c r="S23" s="122">
        <v>90069</v>
      </c>
      <c r="T23" s="122">
        <v>96581</v>
      </c>
    </row>
    <row r="24" spans="1:20" x14ac:dyDescent="0.25">
      <c r="A24" s="13">
        <v>16</v>
      </c>
      <c r="B24" s="97">
        <v>56082</v>
      </c>
      <c r="C24" s="97">
        <v>64493</v>
      </c>
      <c r="D24" s="97">
        <v>69558</v>
      </c>
      <c r="E24" s="97">
        <v>74588</v>
      </c>
      <c r="F24" s="27">
        <v>57204</v>
      </c>
      <c r="G24" s="27">
        <v>65783</v>
      </c>
      <c r="H24" s="27">
        <v>70950</v>
      </c>
      <c r="I24" s="27">
        <v>76080</v>
      </c>
      <c r="J24" s="27">
        <v>57204</v>
      </c>
      <c r="K24" s="120"/>
      <c r="L24" s="121">
        <f t="shared" si="1"/>
        <v>15412</v>
      </c>
      <c r="M24" s="121">
        <f t="shared" ref="M24:M35" si="2">+R24-G24</f>
        <v>17727</v>
      </c>
      <c r="N24" s="121">
        <f t="shared" ref="N24:N35" si="3">+S24-H24</f>
        <v>19119</v>
      </c>
      <c r="O24" s="121">
        <f t="shared" ref="O24:O35" si="4">+T24-I24</f>
        <v>20501</v>
      </c>
      <c r="P24" s="126"/>
      <c r="Q24" s="122">
        <v>72616</v>
      </c>
      <c r="R24" s="122">
        <v>83510</v>
      </c>
      <c r="S24" s="122">
        <v>90069</v>
      </c>
      <c r="T24" s="122">
        <v>96581</v>
      </c>
    </row>
    <row r="25" spans="1:20" x14ac:dyDescent="0.25">
      <c r="A25" s="13">
        <v>17</v>
      </c>
      <c r="B25" s="97">
        <v>56643</v>
      </c>
      <c r="C25" s="97">
        <v>65138</v>
      </c>
      <c r="D25" s="97">
        <v>70254</v>
      </c>
      <c r="E25" s="97">
        <v>75334</v>
      </c>
      <c r="F25" s="27">
        <v>57776</v>
      </c>
      <c r="G25" s="27">
        <v>66441</v>
      </c>
      <c r="H25" s="27">
        <v>71660</v>
      </c>
      <c r="I25" s="27">
        <v>76841</v>
      </c>
      <c r="J25" s="27">
        <v>57776</v>
      </c>
      <c r="K25" s="120"/>
      <c r="L25" s="121">
        <f t="shared" si="1"/>
        <v>14840</v>
      </c>
      <c r="M25" s="121">
        <f t="shared" si="2"/>
        <v>17069</v>
      </c>
      <c r="N25" s="121">
        <f t="shared" si="3"/>
        <v>18409</v>
      </c>
      <c r="O25" s="121">
        <f t="shared" si="4"/>
        <v>19740</v>
      </c>
      <c r="P25" s="126"/>
      <c r="Q25" s="122">
        <v>72616</v>
      </c>
      <c r="R25" s="122">
        <v>83510</v>
      </c>
      <c r="S25" s="122">
        <v>90069</v>
      </c>
      <c r="T25" s="122">
        <v>96581</v>
      </c>
    </row>
    <row r="26" spans="1:20" x14ac:dyDescent="0.25">
      <c r="A26" s="13">
        <v>18</v>
      </c>
      <c r="B26" s="97">
        <v>57209</v>
      </c>
      <c r="C26" s="97">
        <v>65789</v>
      </c>
      <c r="D26" s="97">
        <v>70957</v>
      </c>
      <c r="E26" s="97">
        <v>76086</v>
      </c>
      <c r="F26" s="27">
        <v>58354</v>
      </c>
      <c r="G26" s="27">
        <v>67105</v>
      </c>
      <c r="H26" s="27">
        <v>72377</v>
      </c>
      <c r="I26" s="27">
        <v>77608</v>
      </c>
      <c r="J26" s="27">
        <v>58354</v>
      </c>
      <c r="K26" s="120"/>
      <c r="L26" s="121">
        <f t="shared" si="1"/>
        <v>15363</v>
      </c>
      <c r="M26" s="121">
        <f t="shared" si="2"/>
        <v>17669</v>
      </c>
      <c r="N26" s="121">
        <f t="shared" si="3"/>
        <v>19055</v>
      </c>
      <c r="O26" s="121">
        <f t="shared" si="4"/>
        <v>20435</v>
      </c>
      <c r="P26" s="126"/>
      <c r="Q26" s="122">
        <v>73717</v>
      </c>
      <c r="R26" s="122">
        <v>84774</v>
      </c>
      <c r="S26" s="122">
        <v>91432</v>
      </c>
      <c r="T26" s="122">
        <v>98043</v>
      </c>
    </row>
    <row r="27" spans="1:20" x14ac:dyDescent="0.25">
      <c r="A27" s="13">
        <v>19</v>
      </c>
      <c r="B27" s="97">
        <v>57781</v>
      </c>
      <c r="C27" s="97">
        <v>66447</v>
      </c>
      <c r="D27" s="97">
        <v>71667</v>
      </c>
      <c r="E27" s="97">
        <v>76847</v>
      </c>
      <c r="F27" s="27">
        <v>58937</v>
      </c>
      <c r="G27" s="27">
        <v>67776</v>
      </c>
      <c r="H27" s="27">
        <v>73101</v>
      </c>
      <c r="I27" s="27">
        <v>78384</v>
      </c>
      <c r="J27" s="27">
        <v>58937</v>
      </c>
      <c r="K27" s="120"/>
      <c r="L27" s="121">
        <f t="shared" si="1"/>
        <v>14780</v>
      </c>
      <c r="M27" s="121">
        <f t="shared" si="2"/>
        <v>16998</v>
      </c>
      <c r="N27" s="121">
        <f t="shared" si="3"/>
        <v>18331</v>
      </c>
      <c r="O27" s="121">
        <f t="shared" si="4"/>
        <v>19659</v>
      </c>
      <c r="P27" s="126"/>
      <c r="Q27" s="122">
        <v>73717</v>
      </c>
      <c r="R27" s="122">
        <v>84774</v>
      </c>
      <c r="S27" s="122">
        <v>91432</v>
      </c>
      <c r="T27" s="122">
        <v>98043</v>
      </c>
    </row>
    <row r="28" spans="1:20" x14ac:dyDescent="0.25">
      <c r="A28" s="13">
        <v>20</v>
      </c>
      <c r="B28" s="101">
        <v>58359</v>
      </c>
      <c r="C28" s="101">
        <v>67111</v>
      </c>
      <c r="D28" s="101">
        <v>72383</v>
      </c>
      <c r="E28" s="101">
        <v>77616</v>
      </c>
      <c r="F28" s="27">
        <v>59527</v>
      </c>
      <c r="G28" s="27">
        <v>68454</v>
      </c>
      <c r="H28" s="27">
        <v>73831</v>
      </c>
      <c r="I28" s="27">
        <v>79169</v>
      </c>
      <c r="J28" s="27">
        <v>59527</v>
      </c>
      <c r="K28" s="120"/>
      <c r="L28" s="121">
        <f t="shared" si="1"/>
        <v>14190</v>
      </c>
      <c r="M28" s="121">
        <f t="shared" si="2"/>
        <v>16320</v>
      </c>
      <c r="N28" s="121">
        <f t="shared" si="3"/>
        <v>17601</v>
      </c>
      <c r="O28" s="121">
        <f t="shared" si="4"/>
        <v>18874</v>
      </c>
      <c r="P28" s="126"/>
      <c r="Q28" s="122">
        <v>73717</v>
      </c>
      <c r="R28" s="122">
        <v>84774</v>
      </c>
      <c r="S28" s="122">
        <v>91432</v>
      </c>
      <c r="T28" s="122">
        <v>98043</v>
      </c>
    </row>
    <row r="29" spans="1:20" x14ac:dyDescent="0.25">
      <c r="A29" s="13">
        <v>21</v>
      </c>
      <c r="B29" s="101">
        <v>58943</v>
      </c>
      <c r="C29" s="101">
        <v>67783</v>
      </c>
      <c r="D29" s="101">
        <v>73107</v>
      </c>
      <c r="E29" s="101">
        <v>78393</v>
      </c>
      <c r="F29" s="27">
        <v>60122</v>
      </c>
      <c r="G29" s="27">
        <v>69139</v>
      </c>
      <c r="H29" s="27">
        <v>74570</v>
      </c>
      <c r="I29" s="27">
        <v>79961</v>
      </c>
      <c r="J29" s="27">
        <v>60122</v>
      </c>
      <c r="K29" s="120"/>
      <c r="L29" s="121">
        <f t="shared" si="1"/>
        <v>14716</v>
      </c>
      <c r="M29" s="121">
        <f t="shared" si="2"/>
        <v>16926</v>
      </c>
      <c r="N29" s="121">
        <f t="shared" si="3"/>
        <v>18253</v>
      </c>
      <c r="O29" s="121">
        <f t="shared" si="4"/>
        <v>19574</v>
      </c>
      <c r="P29" s="126"/>
      <c r="Q29" s="122">
        <v>74838</v>
      </c>
      <c r="R29" s="122">
        <v>86065</v>
      </c>
      <c r="S29" s="122">
        <v>92823</v>
      </c>
      <c r="T29" s="122">
        <v>99535</v>
      </c>
    </row>
    <row r="30" spans="1:20" x14ac:dyDescent="0.25">
      <c r="A30" s="13">
        <v>22</v>
      </c>
      <c r="B30" s="101">
        <v>59532</v>
      </c>
      <c r="C30" s="101">
        <v>68461</v>
      </c>
      <c r="D30" s="101">
        <v>73837</v>
      </c>
      <c r="E30" s="101">
        <v>79176</v>
      </c>
      <c r="F30" s="27">
        <v>60723</v>
      </c>
      <c r="G30" s="27">
        <v>69831</v>
      </c>
      <c r="H30" s="27">
        <v>75314</v>
      </c>
      <c r="I30" s="27">
        <v>80760</v>
      </c>
      <c r="J30" s="27">
        <v>60723</v>
      </c>
      <c r="K30" s="120"/>
      <c r="L30" s="121">
        <f t="shared" si="1"/>
        <v>14115</v>
      </c>
      <c r="M30" s="121">
        <f t="shared" si="2"/>
        <v>16234</v>
      </c>
      <c r="N30" s="121">
        <f t="shared" si="3"/>
        <v>17509</v>
      </c>
      <c r="O30" s="121">
        <f t="shared" si="4"/>
        <v>18775</v>
      </c>
      <c r="P30" s="126"/>
      <c r="Q30" s="122">
        <v>74838</v>
      </c>
      <c r="R30" s="122">
        <v>86065</v>
      </c>
      <c r="S30" s="122">
        <v>92823</v>
      </c>
      <c r="T30" s="122">
        <v>99535</v>
      </c>
    </row>
    <row r="31" spans="1:20" x14ac:dyDescent="0.25">
      <c r="A31" s="13">
        <v>23</v>
      </c>
      <c r="B31" s="102">
        <v>60127</v>
      </c>
      <c r="C31" s="102">
        <v>69145</v>
      </c>
      <c r="D31" s="103">
        <v>74576</v>
      </c>
      <c r="E31" s="103">
        <v>79967</v>
      </c>
      <c r="F31" s="32">
        <v>61330</v>
      </c>
      <c r="G31" s="32">
        <v>70528</v>
      </c>
      <c r="H31" s="33">
        <v>76068</v>
      </c>
      <c r="I31" s="33">
        <v>81567</v>
      </c>
      <c r="J31" s="33">
        <v>61330</v>
      </c>
      <c r="K31" s="120"/>
      <c r="L31" s="121">
        <f t="shared" si="1"/>
        <v>13508</v>
      </c>
      <c r="M31" s="121">
        <f t="shared" si="2"/>
        <v>15537</v>
      </c>
      <c r="N31" s="121">
        <f t="shared" si="3"/>
        <v>16755</v>
      </c>
      <c r="O31" s="121">
        <f t="shared" si="4"/>
        <v>17968</v>
      </c>
      <c r="P31" s="126"/>
      <c r="Q31" s="122">
        <v>74838</v>
      </c>
      <c r="R31" s="122">
        <v>86065</v>
      </c>
      <c r="S31" s="122">
        <v>92823</v>
      </c>
      <c r="T31" s="122">
        <v>99535</v>
      </c>
    </row>
    <row r="32" spans="1:20" x14ac:dyDescent="0.25">
      <c r="A32" s="13">
        <v>24</v>
      </c>
      <c r="B32" s="103">
        <v>60729</v>
      </c>
      <c r="C32" s="103">
        <v>69837</v>
      </c>
      <c r="D32" s="103">
        <v>75322</v>
      </c>
      <c r="E32" s="104">
        <v>80767</v>
      </c>
      <c r="F32" s="33">
        <v>61944</v>
      </c>
      <c r="G32" s="33">
        <v>71234</v>
      </c>
      <c r="H32" s="33">
        <v>76829</v>
      </c>
      <c r="I32" s="34">
        <v>82383</v>
      </c>
      <c r="J32" s="34">
        <v>61944</v>
      </c>
      <c r="K32" s="120"/>
      <c r="L32" s="121">
        <f t="shared" si="1"/>
        <v>14037</v>
      </c>
      <c r="M32" s="121">
        <f t="shared" si="2"/>
        <v>16144</v>
      </c>
      <c r="N32" s="121">
        <f t="shared" si="3"/>
        <v>17412</v>
      </c>
      <c r="O32" s="121">
        <f t="shared" si="4"/>
        <v>18673</v>
      </c>
      <c r="P32" s="126"/>
      <c r="Q32" s="122">
        <v>75981</v>
      </c>
      <c r="R32" s="122">
        <v>87378</v>
      </c>
      <c r="S32" s="122">
        <v>94241</v>
      </c>
      <c r="T32" s="122">
        <v>101056</v>
      </c>
    </row>
    <row r="33" spans="1:22" x14ac:dyDescent="0.25">
      <c r="A33" s="105">
        <v>25</v>
      </c>
      <c r="B33" s="106">
        <v>61336</v>
      </c>
      <c r="C33" s="102">
        <v>70535</v>
      </c>
      <c r="D33" s="103">
        <v>76075</v>
      </c>
      <c r="E33" s="103">
        <v>81575</v>
      </c>
      <c r="F33" s="33">
        <v>62563</v>
      </c>
      <c r="G33" s="32">
        <v>71946</v>
      </c>
      <c r="H33" s="33">
        <v>77597</v>
      </c>
      <c r="I33" s="33">
        <v>83207</v>
      </c>
      <c r="J33" s="34">
        <v>62563</v>
      </c>
      <c r="K33" s="120"/>
      <c r="L33" s="121">
        <f t="shared" si="1"/>
        <v>13418</v>
      </c>
      <c r="M33" s="121">
        <f t="shared" si="2"/>
        <v>15432</v>
      </c>
      <c r="N33" s="121">
        <f t="shared" si="3"/>
        <v>16644</v>
      </c>
      <c r="O33" s="121">
        <f t="shared" si="4"/>
        <v>17849</v>
      </c>
      <c r="P33" s="126"/>
      <c r="Q33" s="122">
        <v>75981</v>
      </c>
      <c r="R33" s="122">
        <v>87378</v>
      </c>
      <c r="S33" s="122">
        <v>94241</v>
      </c>
      <c r="T33" s="122">
        <v>101056</v>
      </c>
    </row>
    <row r="34" spans="1:22" x14ac:dyDescent="0.25">
      <c r="A34" s="105">
        <v>26</v>
      </c>
      <c r="B34" s="107">
        <v>61949</v>
      </c>
      <c r="C34" s="102">
        <v>71240</v>
      </c>
      <c r="D34" s="104">
        <v>76836</v>
      </c>
      <c r="E34" s="103">
        <v>82391</v>
      </c>
      <c r="F34" s="114">
        <v>63188</v>
      </c>
      <c r="G34" s="114">
        <v>72665</v>
      </c>
      <c r="H34" s="115">
        <v>78373</v>
      </c>
      <c r="I34" s="113">
        <v>84039</v>
      </c>
      <c r="J34" s="34">
        <v>63188</v>
      </c>
      <c r="K34" s="120"/>
      <c r="L34" s="121">
        <f t="shared" si="1"/>
        <v>12793</v>
      </c>
      <c r="M34" s="121">
        <f t="shared" si="2"/>
        <v>14713</v>
      </c>
      <c r="N34" s="121">
        <f t="shared" si="3"/>
        <v>15868</v>
      </c>
      <c r="O34" s="121">
        <f t="shared" si="4"/>
        <v>17017</v>
      </c>
      <c r="P34" s="126"/>
      <c r="Q34" s="122">
        <v>75981</v>
      </c>
      <c r="R34" s="122">
        <v>87378</v>
      </c>
      <c r="S34" s="122">
        <v>94241</v>
      </c>
      <c r="T34" s="122">
        <v>101056</v>
      </c>
    </row>
    <row r="35" spans="1:22" x14ac:dyDescent="0.25">
      <c r="A35" s="105">
        <v>27</v>
      </c>
      <c r="B35" s="106">
        <v>62569</v>
      </c>
      <c r="C35" s="103">
        <v>71952</v>
      </c>
      <c r="D35" s="102">
        <v>77604</v>
      </c>
      <c r="E35" s="103">
        <v>83215</v>
      </c>
      <c r="F35" s="113">
        <v>63821</v>
      </c>
      <c r="G35" s="113">
        <v>73392</v>
      </c>
      <c r="H35" s="114">
        <v>79157</v>
      </c>
      <c r="I35" s="113">
        <v>84880</v>
      </c>
      <c r="J35" s="112">
        <v>63821</v>
      </c>
      <c r="K35" s="128"/>
      <c r="L35" s="127">
        <f t="shared" si="1"/>
        <v>13327</v>
      </c>
      <c r="M35" s="127">
        <f t="shared" si="2"/>
        <v>15329</v>
      </c>
      <c r="N35" s="127">
        <f t="shared" si="3"/>
        <v>16531</v>
      </c>
      <c r="O35" s="127">
        <f t="shared" si="4"/>
        <v>17727</v>
      </c>
      <c r="P35" s="128"/>
      <c r="Q35" s="129">
        <v>77148</v>
      </c>
      <c r="R35" s="129">
        <v>88721</v>
      </c>
      <c r="S35" s="129">
        <v>95688</v>
      </c>
      <c r="T35" s="129">
        <v>102607</v>
      </c>
      <c r="V35" s="116">
        <f>63821/187*189</f>
        <v>64503.577540106955</v>
      </c>
    </row>
    <row r="36" spans="1:22" x14ac:dyDescent="0.25">
      <c r="A36" s="110">
        <v>28</v>
      </c>
      <c r="B36" s="108"/>
      <c r="C36" s="108"/>
      <c r="D36" s="109"/>
      <c r="E36" s="109"/>
      <c r="F36" s="113">
        <v>64459</v>
      </c>
      <c r="G36" s="113">
        <v>74126</v>
      </c>
      <c r="H36" s="113">
        <v>79948</v>
      </c>
      <c r="I36" s="113">
        <v>85728</v>
      </c>
      <c r="J36" s="112">
        <v>64459</v>
      </c>
      <c r="K36" s="128"/>
      <c r="L36" s="127">
        <v>12689</v>
      </c>
      <c r="M36" s="127">
        <v>14595</v>
      </c>
      <c r="N36" s="127">
        <v>15740</v>
      </c>
      <c r="O36" s="127">
        <v>16879</v>
      </c>
      <c r="P36" s="128"/>
      <c r="Q36"/>
      <c r="R36"/>
      <c r="S36"/>
      <c r="T36"/>
    </row>
    <row r="37" spans="1:22" x14ac:dyDescent="0.25">
      <c r="A37" s="110">
        <v>29</v>
      </c>
      <c r="B37" s="108"/>
      <c r="C37" s="108"/>
      <c r="D37" s="109"/>
      <c r="E37" s="109"/>
      <c r="F37" s="114">
        <v>65104</v>
      </c>
      <c r="G37" s="114">
        <v>74867</v>
      </c>
      <c r="H37" s="114">
        <v>80748</v>
      </c>
      <c r="I37" s="113">
        <v>86586</v>
      </c>
      <c r="J37" s="111">
        <v>65104</v>
      </c>
      <c r="K37" s="128"/>
      <c r="L37" s="127">
        <v>12044</v>
      </c>
      <c r="M37" s="127">
        <v>13854</v>
      </c>
      <c r="N37" s="127">
        <v>14940</v>
      </c>
      <c r="O37" s="127">
        <v>16021</v>
      </c>
      <c r="P37" s="128"/>
      <c r="Q37"/>
      <c r="R37"/>
      <c r="S37"/>
      <c r="T37"/>
    </row>
    <row r="38" spans="1:22" x14ac:dyDescent="0.25">
      <c r="A38" s="110">
        <v>30</v>
      </c>
      <c r="B38" s="108"/>
      <c r="C38" s="108"/>
      <c r="D38" s="109"/>
      <c r="E38" s="109"/>
      <c r="F38" s="113">
        <v>65754</v>
      </c>
      <c r="G38" s="114">
        <v>75616</v>
      </c>
      <c r="H38" s="113">
        <v>81555</v>
      </c>
      <c r="I38" s="113">
        <v>87452</v>
      </c>
      <c r="J38" s="111">
        <v>65754</v>
      </c>
      <c r="K38" s="128"/>
      <c r="L38" s="127">
        <v>11394</v>
      </c>
      <c r="M38" s="127">
        <v>13105</v>
      </c>
      <c r="N38" s="127">
        <v>14133</v>
      </c>
      <c r="O38" s="127">
        <v>15155</v>
      </c>
      <c r="P38" s="128"/>
      <c r="Q38"/>
      <c r="R38"/>
      <c r="S38"/>
      <c r="T38"/>
    </row>
    <row r="39" spans="1:22" x14ac:dyDescent="0.25">
      <c r="A39" s="110">
        <v>31</v>
      </c>
      <c r="B39" s="108"/>
      <c r="C39" s="108"/>
      <c r="D39" s="109"/>
      <c r="E39" s="109"/>
      <c r="F39" s="113">
        <v>66412</v>
      </c>
      <c r="G39" s="113">
        <v>76372</v>
      </c>
      <c r="H39" s="113">
        <v>82371</v>
      </c>
      <c r="I39" s="113">
        <v>88325</v>
      </c>
      <c r="J39" s="112">
        <v>66412</v>
      </c>
      <c r="K39" s="128"/>
      <c r="L39" s="127">
        <v>10736</v>
      </c>
      <c r="M39" s="127">
        <v>12349</v>
      </c>
      <c r="N39" s="127">
        <v>13317</v>
      </c>
      <c r="O39" s="127">
        <v>14282</v>
      </c>
      <c r="P39" s="128"/>
      <c r="Q39"/>
      <c r="R39"/>
      <c r="S39"/>
      <c r="T39"/>
    </row>
    <row r="40" spans="1:22" x14ac:dyDescent="0.25">
      <c r="A40" s="110">
        <v>32</v>
      </c>
      <c r="B40" s="108"/>
      <c r="C40" s="108"/>
      <c r="D40" s="109"/>
      <c r="E40" s="109"/>
      <c r="F40" s="114">
        <v>67077</v>
      </c>
      <c r="G40" s="114">
        <v>77136</v>
      </c>
      <c r="H40" s="113">
        <v>83195</v>
      </c>
      <c r="I40" s="113">
        <v>89209</v>
      </c>
      <c r="J40" s="111">
        <v>67077</v>
      </c>
      <c r="K40" s="128"/>
      <c r="L40" s="127">
        <v>10071</v>
      </c>
      <c r="M40" s="127">
        <v>11585</v>
      </c>
      <c r="N40" s="127">
        <v>12493</v>
      </c>
      <c r="O40" s="127">
        <v>13398</v>
      </c>
      <c r="P40" s="128"/>
      <c r="Q40"/>
      <c r="R40"/>
      <c r="S40"/>
      <c r="T40"/>
    </row>
    <row r="41" spans="1:22" x14ac:dyDescent="0.25">
      <c r="A41" s="110">
        <v>33</v>
      </c>
      <c r="B41" s="108"/>
      <c r="C41" s="108"/>
      <c r="D41" s="109"/>
      <c r="E41" s="109"/>
      <c r="F41" s="114">
        <v>67747</v>
      </c>
      <c r="G41" s="114">
        <v>77907</v>
      </c>
      <c r="H41" s="113">
        <v>84027</v>
      </c>
      <c r="I41" s="113">
        <v>90102</v>
      </c>
      <c r="J41" s="111">
        <v>67747</v>
      </c>
      <c r="K41" s="128"/>
      <c r="L41" s="127">
        <v>9401</v>
      </c>
      <c r="M41" s="127">
        <v>10814</v>
      </c>
      <c r="N41" s="127">
        <v>11661</v>
      </c>
      <c r="O41" s="127">
        <v>12505</v>
      </c>
      <c r="P41" s="128"/>
      <c r="Q41"/>
      <c r="R41"/>
      <c r="S41"/>
      <c r="T41"/>
    </row>
    <row r="42" spans="1:22" x14ac:dyDescent="0.25">
      <c r="A42" s="110">
        <v>34</v>
      </c>
      <c r="B42" s="108"/>
      <c r="C42" s="108"/>
      <c r="D42" s="109"/>
      <c r="E42" s="109"/>
      <c r="F42" s="114">
        <v>68424</v>
      </c>
      <c r="G42" s="114">
        <v>78686</v>
      </c>
      <c r="H42" s="113">
        <v>84867</v>
      </c>
      <c r="I42" s="113">
        <v>91003</v>
      </c>
      <c r="J42" s="111">
        <v>68424</v>
      </c>
      <c r="K42" s="128"/>
      <c r="L42" s="127">
        <v>8724</v>
      </c>
      <c r="M42" s="127">
        <v>10035</v>
      </c>
      <c r="N42" s="127">
        <v>10821</v>
      </c>
      <c r="O42" s="127">
        <v>11604</v>
      </c>
      <c r="P42" s="128"/>
      <c r="Q42"/>
      <c r="R42"/>
      <c r="S42"/>
      <c r="T42"/>
    </row>
    <row r="43" spans="1:22" x14ac:dyDescent="0.25">
      <c r="A43" s="110">
        <v>35</v>
      </c>
      <c r="B43" s="108"/>
      <c r="C43" s="108"/>
      <c r="D43" s="109"/>
      <c r="E43" s="109"/>
      <c r="F43" s="114">
        <v>69109</v>
      </c>
      <c r="G43" s="114">
        <v>79473</v>
      </c>
      <c r="H43" s="113">
        <v>85715</v>
      </c>
      <c r="I43" s="113">
        <v>91912</v>
      </c>
      <c r="J43" s="111">
        <v>69109</v>
      </c>
      <c r="K43" s="128"/>
      <c r="L43" s="127">
        <v>8039</v>
      </c>
      <c r="M43" s="127">
        <v>9248</v>
      </c>
      <c r="N43" s="127">
        <v>9973</v>
      </c>
      <c r="O43" s="127">
        <v>10695</v>
      </c>
      <c r="P43" s="128"/>
      <c r="Q43"/>
      <c r="R43"/>
      <c r="S43"/>
      <c r="T43"/>
    </row>
  </sheetData>
  <mergeCells count="7">
    <mergeCell ref="A1:T1"/>
    <mergeCell ref="B5:E5"/>
    <mergeCell ref="F5:J5"/>
    <mergeCell ref="Q5:T5"/>
    <mergeCell ref="A2:T2"/>
    <mergeCell ref="A3:T3"/>
    <mergeCell ref="L5:O5"/>
  </mergeCells>
  <printOptions horizontalCentered="1" verticalCentered="1" gridLines="1"/>
  <pageMargins left="0.2" right="0.2" top="0.5" bottom="0.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rgb="FF00B050"/>
    <pageSetUpPr fitToPage="1"/>
  </sheetPr>
  <dimension ref="A1:BJ24"/>
  <sheetViews>
    <sheetView defaultGridColor="0" view="pageBreakPreview" colorId="22" zoomScale="80" zoomScaleNormal="87" zoomScaleSheetLayoutView="80" workbookViewId="0">
      <selection activeCell="L31" sqref="L31"/>
    </sheetView>
  </sheetViews>
  <sheetFormatPr defaultColWidth="12.5703125" defaultRowHeight="15.75" x14ac:dyDescent="0.25"/>
  <cols>
    <col min="1" max="1" width="2.28515625" style="35" customWidth="1"/>
    <col min="2" max="2" width="8.140625" style="35" customWidth="1"/>
    <col min="3" max="3" width="39.28515625" style="35" bestFit="1" customWidth="1"/>
    <col min="4" max="4" width="10.7109375" style="35" customWidth="1"/>
    <col min="5" max="5" width="11" style="35" customWidth="1"/>
    <col min="6" max="19" width="10.7109375" style="58" customWidth="1"/>
    <col min="20" max="20" width="2.5703125" style="59" customWidth="1"/>
    <col min="21" max="21" width="2.28515625" style="59" customWidth="1"/>
    <col min="22" max="22" width="8.140625" style="59" customWidth="1"/>
    <col min="23" max="23" width="44.5703125" style="59" customWidth="1"/>
    <col min="24" max="24" width="12.85546875" style="59" customWidth="1"/>
    <col min="25" max="25" width="13.140625" style="59" customWidth="1"/>
    <col min="26" max="26" width="8.140625" style="59" hidden="1" customWidth="1"/>
    <col min="27" max="40" width="11.7109375" style="89" customWidth="1"/>
    <col min="41" max="41" width="12.5703125" style="59"/>
    <col min="42" max="42" width="2.28515625" style="59" hidden="1" customWidth="1"/>
    <col min="43" max="43" width="8.140625" style="59" hidden="1" customWidth="1"/>
    <col min="44" max="44" width="48.5703125" style="59" hidden="1" customWidth="1"/>
    <col min="45" max="45" width="12.85546875" style="59" hidden="1" customWidth="1"/>
    <col min="46" max="46" width="13.140625" style="59" hidden="1" customWidth="1"/>
    <col min="47" max="47" width="8.140625" style="59" hidden="1" customWidth="1"/>
    <col min="48" max="52" width="11.85546875" style="89" customWidth="1"/>
    <col min="53" max="61" width="11.85546875" style="58" customWidth="1"/>
    <col min="62" max="62" width="2.28515625" style="35" customWidth="1"/>
    <col min="63" max="16384" width="12.5703125" style="35"/>
  </cols>
  <sheetData>
    <row r="1" spans="1:62" ht="19.149999999999999" customHeight="1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U1" s="178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80"/>
      <c r="AP1" s="178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80"/>
    </row>
    <row r="2" spans="1:62" ht="19.149999999999999" customHeight="1" x14ac:dyDescent="0.25">
      <c r="A2" s="187" t="s">
        <v>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U2" s="178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80"/>
      <c r="AP2" s="178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80"/>
    </row>
    <row r="3" spans="1:62" ht="19.149999999999999" customHeight="1" x14ac:dyDescent="0.25">
      <c r="A3" s="187" t="s">
        <v>37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U3" s="178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80"/>
      <c r="AP3" s="178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80"/>
    </row>
    <row r="4" spans="1:62" ht="19.149999999999999" customHeight="1" x14ac:dyDescent="0.25">
      <c r="A4" s="188" t="s">
        <v>60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U4" s="236" t="s">
        <v>50</v>
      </c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8"/>
      <c r="AP4" s="239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1"/>
    </row>
    <row r="5" spans="1:62" x14ac:dyDescent="0.25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2"/>
      <c r="U5" s="242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4"/>
      <c r="AP5" s="242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4"/>
    </row>
    <row r="6" spans="1:62" ht="24" customHeight="1" x14ac:dyDescent="0.25">
      <c r="A6" s="36"/>
      <c r="B6" s="37"/>
      <c r="C6" s="37"/>
      <c r="D6" s="37"/>
      <c r="E6" s="38"/>
      <c r="F6" s="178" t="s">
        <v>16</v>
      </c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80"/>
      <c r="U6" s="90"/>
      <c r="V6" s="60"/>
      <c r="W6" s="60"/>
      <c r="X6" s="60"/>
      <c r="Y6" s="61"/>
      <c r="Z6" s="62"/>
      <c r="AA6" s="228" t="s">
        <v>16</v>
      </c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30"/>
      <c r="AP6" s="231"/>
      <c r="AQ6" s="232"/>
      <c r="AR6" s="232"/>
      <c r="AS6" s="232"/>
      <c r="AT6" s="233"/>
      <c r="AU6" s="62"/>
      <c r="AV6" s="178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80"/>
    </row>
    <row r="7" spans="1:62" s="39" customFormat="1" ht="38.450000000000003" customHeight="1" x14ac:dyDescent="0.25">
      <c r="A7" s="181"/>
      <c r="B7" s="182"/>
      <c r="C7" s="4" t="s">
        <v>14</v>
      </c>
      <c r="D7" s="5" t="s">
        <v>1</v>
      </c>
      <c r="E7" s="5" t="s">
        <v>15</v>
      </c>
      <c r="F7" s="6" t="s">
        <v>18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23</v>
      </c>
      <c r="L7" s="6" t="s">
        <v>24</v>
      </c>
      <c r="M7" s="6" t="s">
        <v>25</v>
      </c>
      <c r="N7" s="6" t="s">
        <v>26</v>
      </c>
      <c r="O7" s="6" t="s">
        <v>27</v>
      </c>
      <c r="P7" s="6" t="s">
        <v>28</v>
      </c>
      <c r="Q7" s="6" t="s">
        <v>29</v>
      </c>
      <c r="R7" s="6" t="s">
        <v>30</v>
      </c>
      <c r="S7" s="6" t="s">
        <v>31</v>
      </c>
      <c r="T7" s="67"/>
      <c r="U7" s="245"/>
      <c r="V7" s="246"/>
      <c r="W7" s="63" t="s">
        <v>14</v>
      </c>
      <c r="X7" s="64" t="s">
        <v>1</v>
      </c>
      <c r="Y7" s="64" t="s">
        <v>15</v>
      </c>
      <c r="Z7" s="65"/>
      <c r="AA7" s="66" t="s">
        <v>18</v>
      </c>
      <c r="AB7" s="66" t="s">
        <v>19</v>
      </c>
      <c r="AC7" s="66" t="s">
        <v>20</v>
      </c>
      <c r="AD7" s="66" t="s">
        <v>21</v>
      </c>
      <c r="AE7" s="66" t="s">
        <v>22</v>
      </c>
      <c r="AF7" s="66" t="s">
        <v>23</v>
      </c>
      <c r="AG7" s="66" t="s">
        <v>24</v>
      </c>
      <c r="AH7" s="66" t="s">
        <v>25</v>
      </c>
      <c r="AI7" s="66" t="s">
        <v>26</v>
      </c>
      <c r="AJ7" s="66" t="s">
        <v>27</v>
      </c>
      <c r="AK7" s="66" t="s">
        <v>28</v>
      </c>
      <c r="AL7" s="66" t="s">
        <v>29</v>
      </c>
      <c r="AM7" s="66" t="s">
        <v>30</v>
      </c>
      <c r="AN7" s="66" t="s">
        <v>31</v>
      </c>
      <c r="AO7" s="67"/>
      <c r="AP7" s="245"/>
      <c r="AQ7" s="246"/>
      <c r="AR7" s="63"/>
      <c r="AS7" s="64"/>
      <c r="AT7" s="64"/>
      <c r="AU7" s="65"/>
      <c r="AV7" s="66"/>
      <c r="AW7" s="66"/>
      <c r="AX7" s="66"/>
      <c r="AY7" s="66"/>
      <c r="AZ7" s="66"/>
      <c r="BA7" s="6"/>
      <c r="BB7" s="6"/>
      <c r="BC7" s="6"/>
      <c r="BD7" s="6"/>
      <c r="BE7" s="6"/>
      <c r="BF7" s="6"/>
      <c r="BG7" s="6"/>
      <c r="BH7" s="6"/>
      <c r="BI7" s="247"/>
      <c r="BJ7" s="248"/>
    </row>
    <row r="8" spans="1:62" s="44" customFormat="1" ht="24" customHeight="1" x14ac:dyDescent="0.25">
      <c r="A8" s="183" t="s">
        <v>33</v>
      </c>
      <c r="B8" s="184"/>
      <c r="C8" s="40" t="s">
        <v>35</v>
      </c>
      <c r="D8" s="41">
        <v>240</v>
      </c>
      <c r="E8" s="42">
        <v>7.5</v>
      </c>
      <c r="F8" s="43">
        <f>ROUND(AA8*1.02,0)</f>
        <v>55183</v>
      </c>
      <c r="G8" s="43">
        <f t="shared" ref="G8:S8" si="0">ROUND(AB8*1.02,0)</f>
        <v>56159</v>
      </c>
      <c r="H8" s="43">
        <f t="shared" si="0"/>
        <v>57133</v>
      </c>
      <c r="I8" s="43">
        <f t="shared" si="0"/>
        <v>58109</v>
      </c>
      <c r="J8" s="43">
        <f t="shared" si="0"/>
        <v>59086</v>
      </c>
      <c r="K8" s="43">
        <f t="shared" si="0"/>
        <v>60061</v>
      </c>
      <c r="L8" s="43">
        <f t="shared" si="0"/>
        <v>61036</v>
      </c>
      <c r="M8" s="43">
        <f t="shared" si="0"/>
        <v>62012</v>
      </c>
      <c r="N8" s="43">
        <f t="shared" si="0"/>
        <v>62988</v>
      </c>
      <c r="O8" s="43">
        <f t="shared" si="0"/>
        <v>63964</v>
      </c>
      <c r="P8" s="43">
        <f t="shared" si="0"/>
        <v>64939</v>
      </c>
      <c r="Q8" s="43">
        <f t="shared" si="0"/>
        <v>65914</v>
      </c>
      <c r="R8" s="43">
        <f t="shared" si="0"/>
        <v>66891</v>
      </c>
      <c r="S8" s="43">
        <f t="shared" si="0"/>
        <v>67875</v>
      </c>
      <c r="T8" s="91"/>
      <c r="U8" s="249" t="s">
        <v>33</v>
      </c>
      <c r="V8" s="250"/>
      <c r="W8" s="68" t="s">
        <v>58</v>
      </c>
      <c r="X8" s="69">
        <v>240</v>
      </c>
      <c r="Y8" s="70">
        <v>7.5</v>
      </c>
      <c r="Z8" s="71" t="s">
        <v>32</v>
      </c>
      <c r="AA8" s="72">
        <v>54101</v>
      </c>
      <c r="AB8" s="72">
        <v>55058</v>
      </c>
      <c r="AC8" s="72">
        <v>56013</v>
      </c>
      <c r="AD8" s="72">
        <v>56970</v>
      </c>
      <c r="AE8" s="72">
        <v>57927</v>
      </c>
      <c r="AF8" s="72">
        <v>58883</v>
      </c>
      <c r="AG8" s="72">
        <v>59839</v>
      </c>
      <c r="AH8" s="72">
        <v>60796</v>
      </c>
      <c r="AI8" s="72">
        <v>61753</v>
      </c>
      <c r="AJ8" s="72">
        <v>62710</v>
      </c>
      <c r="AK8" s="72">
        <v>63666</v>
      </c>
      <c r="AL8" s="72">
        <v>64622</v>
      </c>
      <c r="AM8" s="72">
        <v>65579</v>
      </c>
      <c r="AN8" s="73">
        <v>66544</v>
      </c>
      <c r="AO8" s="59"/>
      <c r="AP8" s="74"/>
      <c r="AQ8" s="75"/>
      <c r="AR8" s="68"/>
      <c r="AS8" s="69"/>
      <c r="AT8" s="70"/>
      <c r="AU8" s="76"/>
      <c r="AV8" s="77"/>
      <c r="AW8" s="77"/>
      <c r="AX8" s="77"/>
      <c r="AY8" s="77"/>
      <c r="AZ8" s="77"/>
      <c r="BA8" s="43"/>
      <c r="BB8" s="43"/>
      <c r="BC8" s="43"/>
      <c r="BD8" s="43"/>
      <c r="BE8" s="43"/>
      <c r="BF8" s="43"/>
      <c r="BG8" s="43"/>
      <c r="BH8" s="43"/>
      <c r="BI8" s="45"/>
      <c r="BJ8" s="46"/>
    </row>
    <row r="9" spans="1:62" s="44" customFormat="1" ht="24" customHeight="1" x14ac:dyDescent="0.25">
      <c r="A9" s="185" t="s">
        <v>36</v>
      </c>
      <c r="B9" s="186"/>
      <c r="C9" s="47" t="s">
        <v>49</v>
      </c>
      <c r="D9" s="48">
        <v>240</v>
      </c>
      <c r="E9" s="49">
        <v>8</v>
      </c>
      <c r="F9" s="43">
        <f t="shared" ref="F9" si="1">ROUND(AA9*1.02,0)</f>
        <v>61179</v>
      </c>
      <c r="G9" s="43">
        <f t="shared" ref="G9" si="2">ROUND(AB9*1.02,0)</f>
        <v>61901</v>
      </c>
      <c r="H9" s="43">
        <f t="shared" ref="H9" si="3">ROUND(AC9*1.02,0)</f>
        <v>62625</v>
      </c>
      <c r="I9" s="43">
        <f t="shared" ref="I9" si="4">ROUND(AD9*1.02,0)</f>
        <v>63349</v>
      </c>
      <c r="J9" s="43">
        <f t="shared" ref="J9" si="5">ROUND(AE9*1.02,0)</f>
        <v>64073</v>
      </c>
      <c r="K9" s="43">
        <f t="shared" ref="K9" si="6">ROUND(AF9*1.02,0)</f>
        <v>64796</v>
      </c>
      <c r="L9" s="43">
        <f t="shared" ref="L9" si="7">ROUND(AG9*1.02,0)</f>
        <v>65518</v>
      </c>
      <c r="M9" s="43">
        <f t="shared" ref="M9" si="8">ROUND(AH9*1.02,0)</f>
        <v>66243</v>
      </c>
      <c r="N9" s="43">
        <f t="shared" ref="N9" si="9">ROUND(AI9*1.02,0)</f>
        <v>66967</v>
      </c>
      <c r="O9" s="43">
        <f t="shared" ref="O9" si="10">ROUND(AJ9*1.02,0)</f>
        <v>67689</v>
      </c>
      <c r="P9" s="43">
        <f t="shared" ref="P9" si="11">ROUND(AK9*1.02,0)</f>
        <v>68413</v>
      </c>
      <c r="Q9" s="43">
        <f t="shared" ref="Q9" si="12">ROUND(AL9*1.02,0)</f>
        <v>69137</v>
      </c>
      <c r="R9" s="43">
        <f t="shared" ref="R9" si="13">ROUND(AM9*1.02,0)</f>
        <v>69862</v>
      </c>
      <c r="S9" s="43">
        <f t="shared" ref="S9" si="14">ROUND(AN9*1.02,0)</f>
        <v>70590</v>
      </c>
      <c r="T9" s="91"/>
      <c r="U9" s="234" t="s">
        <v>36</v>
      </c>
      <c r="V9" s="235"/>
      <c r="W9" s="78" t="s">
        <v>49</v>
      </c>
      <c r="X9" s="79">
        <v>240</v>
      </c>
      <c r="Y9" s="80">
        <v>8</v>
      </c>
      <c r="Z9" s="81" t="s">
        <v>34</v>
      </c>
      <c r="AA9" s="72">
        <v>59979</v>
      </c>
      <c r="AB9" s="72">
        <v>60687</v>
      </c>
      <c r="AC9" s="72">
        <v>61397</v>
      </c>
      <c r="AD9" s="72">
        <v>62107</v>
      </c>
      <c r="AE9" s="72">
        <v>62817</v>
      </c>
      <c r="AF9" s="72">
        <v>63525</v>
      </c>
      <c r="AG9" s="72">
        <v>64233</v>
      </c>
      <c r="AH9" s="72">
        <v>64944</v>
      </c>
      <c r="AI9" s="72">
        <v>65654</v>
      </c>
      <c r="AJ9" s="72">
        <v>66362</v>
      </c>
      <c r="AK9" s="72">
        <v>67072</v>
      </c>
      <c r="AL9" s="72">
        <v>67781</v>
      </c>
      <c r="AM9" s="72">
        <v>68492</v>
      </c>
      <c r="AN9" s="73">
        <v>69206</v>
      </c>
      <c r="AO9" s="82" t="s">
        <v>36</v>
      </c>
      <c r="AP9" s="83"/>
      <c r="AQ9" s="84"/>
      <c r="AR9" s="84"/>
      <c r="AS9" s="85"/>
      <c r="AT9" s="86"/>
      <c r="AU9" s="77"/>
      <c r="AV9" s="77"/>
      <c r="AW9" s="77"/>
      <c r="AX9" s="77"/>
      <c r="AY9" s="77"/>
      <c r="AZ9" s="77"/>
      <c r="BA9" s="43"/>
      <c r="BB9" s="43"/>
      <c r="BC9" s="43"/>
      <c r="BD9" s="43"/>
      <c r="BE9" s="43"/>
      <c r="BF9" s="43"/>
      <c r="BG9" s="43"/>
      <c r="BH9" s="43"/>
    </row>
    <row r="10" spans="1:62" ht="24" customHeight="1" x14ac:dyDescent="0.25">
      <c r="A10" s="36"/>
      <c r="B10" s="37"/>
      <c r="C10" s="37"/>
      <c r="D10" s="48"/>
      <c r="E10" s="49"/>
      <c r="F10" s="43"/>
      <c r="G10" s="43"/>
      <c r="H10" s="50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U10" s="216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8"/>
      <c r="AP10" s="216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8"/>
    </row>
    <row r="11" spans="1:62" ht="24" customHeight="1" x14ac:dyDescent="0.25">
      <c r="A11" s="51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52"/>
      <c r="U11" s="219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P11" s="219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1"/>
    </row>
    <row r="12" spans="1:62" ht="24" customHeight="1" x14ac:dyDescent="0.25">
      <c r="A12" s="51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52"/>
      <c r="U12" s="219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1"/>
      <c r="AP12" s="219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1"/>
    </row>
    <row r="13" spans="1:62" ht="24" customHeight="1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5"/>
      <c r="U13" s="222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4"/>
      <c r="AP13" s="222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4"/>
    </row>
    <row r="14" spans="1:62" s="56" customFormat="1" ht="18" customHeight="1" x14ac:dyDescent="0.2">
      <c r="A14" s="171" t="s">
        <v>11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3"/>
      <c r="T14" s="87"/>
      <c r="U14" s="225" t="s">
        <v>11</v>
      </c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87"/>
      <c r="AP14" s="210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2"/>
    </row>
    <row r="15" spans="1:62" s="56" customFormat="1" ht="15" customHeight="1" x14ac:dyDescent="0.2">
      <c r="A15" s="1" t="s">
        <v>2</v>
      </c>
      <c r="B15" s="161" t="s">
        <v>3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2"/>
      <c r="T15" s="87"/>
      <c r="U15" s="92" t="s">
        <v>2</v>
      </c>
      <c r="V15" s="208" t="s">
        <v>3</v>
      </c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9"/>
      <c r="AO15" s="87"/>
      <c r="AP15" s="213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5"/>
    </row>
    <row r="16" spans="1:62" s="56" customFormat="1" ht="15" customHeight="1" x14ac:dyDescent="0.2">
      <c r="A16" s="1"/>
      <c r="B16" s="174" t="s">
        <v>9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5"/>
      <c r="T16" s="87"/>
      <c r="U16" s="92"/>
      <c r="V16" s="198" t="s">
        <v>9</v>
      </c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9"/>
      <c r="AO16" s="87"/>
      <c r="AP16" s="196"/>
      <c r="AQ16" s="197"/>
      <c r="AR16" s="193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5"/>
    </row>
    <row r="17" spans="1:62" s="56" customFormat="1" ht="15" customHeight="1" x14ac:dyDescent="0.2">
      <c r="A17" s="1"/>
      <c r="B17" s="174" t="s">
        <v>12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5"/>
      <c r="T17" s="87"/>
      <c r="U17" s="92"/>
      <c r="V17" s="198" t="s">
        <v>12</v>
      </c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9"/>
      <c r="AO17" s="87"/>
      <c r="AP17" s="193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5"/>
    </row>
    <row r="18" spans="1:62" s="56" customFormat="1" ht="1.5" customHeight="1" x14ac:dyDescent="0.2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0"/>
      <c r="T18" s="87"/>
      <c r="U18" s="158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60"/>
      <c r="AO18" s="87"/>
      <c r="AP18" s="196"/>
      <c r="AQ18" s="197"/>
      <c r="AR18" s="193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5"/>
    </row>
    <row r="19" spans="1:62" s="56" customFormat="1" ht="15" customHeight="1" x14ac:dyDescent="0.2">
      <c r="A19" s="1" t="s">
        <v>4</v>
      </c>
      <c r="B19" s="161" t="s">
        <v>5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2"/>
      <c r="T19" s="87"/>
      <c r="U19" s="92" t="s">
        <v>4</v>
      </c>
      <c r="V19" s="208" t="s">
        <v>5</v>
      </c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9"/>
      <c r="AO19" s="87"/>
      <c r="AP19" s="193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5"/>
    </row>
    <row r="20" spans="1:62" s="56" customFormat="1" ht="1.5" customHeight="1" x14ac:dyDescent="0.2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  <c r="T20" s="87"/>
      <c r="U20" s="163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5"/>
      <c r="AO20" s="87"/>
      <c r="AP20" s="196"/>
      <c r="AQ20" s="197"/>
      <c r="AR20" s="193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5"/>
    </row>
    <row r="21" spans="1:62" s="56" customFormat="1" ht="15" customHeight="1" x14ac:dyDescent="0.2">
      <c r="A21" s="2" t="s">
        <v>6</v>
      </c>
      <c r="B21" s="166" t="s">
        <v>10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7"/>
      <c r="T21" s="87"/>
      <c r="U21" s="93" t="s">
        <v>6</v>
      </c>
      <c r="V21" s="206" t="s">
        <v>10</v>
      </c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7"/>
      <c r="AO21" s="87"/>
      <c r="AP21" s="193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5"/>
    </row>
    <row r="22" spans="1:62" s="56" customFormat="1" ht="1.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70"/>
      <c r="T22" s="87"/>
      <c r="U22" s="168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70"/>
      <c r="AO22" s="87"/>
      <c r="AP22" s="196"/>
      <c r="AQ22" s="197"/>
      <c r="AR22" s="193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5"/>
    </row>
    <row r="23" spans="1:62" s="56" customFormat="1" ht="15" customHeight="1" x14ac:dyDescent="0.2">
      <c r="A23" s="3" t="s">
        <v>7</v>
      </c>
      <c r="B23" s="176" t="s">
        <v>8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7"/>
      <c r="T23" s="87"/>
      <c r="U23" s="94" t="s">
        <v>7</v>
      </c>
      <c r="V23" s="202" t="s">
        <v>8</v>
      </c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3"/>
      <c r="AO23" s="87"/>
      <c r="AP23" s="87"/>
      <c r="AQ23" s="87"/>
      <c r="AR23" s="87"/>
      <c r="AS23" s="87"/>
      <c r="AT23" s="87"/>
      <c r="AU23" s="87"/>
      <c r="AV23" s="88"/>
      <c r="AW23" s="88"/>
      <c r="AX23" s="88"/>
      <c r="AY23" s="88"/>
      <c r="AZ23" s="88"/>
      <c r="BA23" s="57"/>
      <c r="BB23" s="57"/>
      <c r="BC23" s="57"/>
      <c r="BD23" s="57"/>
      <c r="BE23" s="57"/>
      <c r="BF23" s="57"/>
      <c r="BG23" s="57"/>
      <c r="BH23" s="57"/>
      <c r="BI23" s="57"/>
    </row>
    <row r="24" spans="1:62" s="56" customFormat="1" ht="15" customHeight="1" x14ac:dyDescent="0.2">
      <c r="A24" s="154"/>
      <c r="B24" s="155"/>
      <c r="C24" s="156" t="s">
        <v>13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7"/>
      <c r="T24" s="87"/>
      <c r="U24" s="200"/>
      <c r="V24" s="201"/>
      <c r="W24" s="204" t="s">
        <v>13</v>
      </c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5"/>
      <c r="AO24" s="87"/>
      <c r="AP24" s="87"/>
      <c r="AQ24" s="87"/>
      <c r="AR24" s="87"/>
      <c r="AS24" s="87"/>
      <c r="AT24" s="87"/>
      <c r="AU24" s="87"/>
      <c r="AV24" s="88"/>
      <c r="AW24" s="88"/>
      <c r="AX24" s="88"/>
      <c r="AY24" s="88"/>
      <c r="AZ24" s="88"/>
      <c r="BA24" s="57"/>
      <c r="BB24" s="57"/>
      <c r="BC24" s="57"/>
      <c r="BD24" s="57"/>
      <c r="BE24" s="57"/>
      <c r="BF24" s="57"/>
      <c r="BG24" s="57"/>
      <c r="BH24" s="57"/>
      <c r="BI24" s="57"/>
    </row>
  </sheetData>
  <mergeCells count="65">
    <mergeCell ref="U1:AN1"/>
    <mergeCell ref="AP1:BJ1"/>
    <mergeCell ref="U2:AN2"/>
    <mergeCell ref="AP2:BJ2"/>
    <mergeCell ref="U3:AN3"/>
    <mergeCell ref="AP3:BJ3"/>
    <mergeCell ref="AA6:AN6"/>
    <mergeCell ref="AP6:AT6"/>
    <mergeCell ref="AV6:BJ6"/>
    <mergeCell ref="U9:V9"/>
    <mergeCell ref="U4:AN4"/>
    <mergeCell ref="AP4:BJ4"/>
    <mergeCell ref="U5:AN5"/>
    <mergeCell ref="AP5:BJ5"/>
    <mergeCell ref="U7:V7"/>
    <mergeCell ref="AP7:AQ7"/>
    <mergeCell ref="BI7:BJ7"/>
    <mergeCell ref="U8:V8"/>
    <mergeCell ref="AP14:BJ15"/>
    <mergeCell ref="AP16:AQ16"/>
    <mergeCell ref="AR16:BJ16"/>
    <mergeCell ref="V16:AN16"/>
    <mergeCell ref="U10:AN13"/>
    <mergeCell ref="U14:AN14"/>
    <mergeCell ref="AP10:BJ13"/>
    <mergeCell ref="V15:AN15"/>
    <mergeCell ref="AP19:BJ19"/>
    <mergeCell ref="AP20:AQ20"/>
    <mergeCell ref="AR20:BJ20"/>
    <mergeCell ref="V19:AN19"/>
    <mergeCell ref="U20:AN20"/>
    <mergeCell ref="U24:V24"/>
    <mergeCell ref="V23:AN23"/>
    <mergeCell ref="W24:AN24"/>
    <mergeCell ref="AP21:BJ21"/>
    <mergeCell ref="AP22:AQ22"/>
    <mergeCell ref="AR22:BJ22"/>
    <mergeCell ref="V21:AN21"/>
    <mergeCell ref="U22:AN22"/>
    <mergeCell ref="AP17:BJ17"/>
    <mergeCell ref="AP18:AQ18"/>
    <mergeCell ref="AR18:BJ18"/>
    <mergeCell ref="V17:AN17"/>
    <mergeCell ref="U18:AN18"/>
    <mergeCell ref="F6:S6"/>
    <mergeCell ref="A7:B7"/>
    <mergeCell ref="A8:B8"/>
    <mergeCell ref="A9:B9"/>
    <mergeCell ref="A1:S1"/>
    <mergeCell ref="A2:S2"/>
    <mergeCell ref="A3:S3"/>
    <mergeCell ref="A4:S4"/>
    <mergeCell ref="A5:S5"/>
    <mergeCell ref="A14:S14"/>
    <mergeCell ref="B15:S15"/>
    <mergeCell ref="B16:S16"/>
    <mergeCell ref="B17:S17"/>
    <mergeCell ref="B23:S23"/>
    <mergeCell ref="A24:B24"/>
    <mergeCell ref="C24:S24"/>
    <mergeCell ref="A18:S18"/>
    <mergeCell ref="B19:S19"/>
    <mergeCell ref="A20:S20"/>
    <mergeCell ref="B21:S21"/>
    <mergeCell ref="A22:S22"/>
  </mergeCells>
  <printOptions horizontalCentered="1"/>
  <pageMargins left="0.2" right="0.2" top="0.65" bottom="0.5" header="0.4" footer="0.5"/>
  <pageSetup scale="58" orientation="landscape" r:id="rId1"/>
  <headerFooter alignWithMargins="0">
    <oddHeader>&amp;R&amp;10Revised 2/19/2020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CERTIFIED</vt:lpstr>
      <vt:lpstr>TEAMS</vt:lpstr>
      <vt:lpstr>SUPERVISOR</vt:lpstr>
      <vt:lpstr>CERTIFIED!Print_Area</vt:lpstr>
      <vt:lpstr>SUPERVISOR!Print_Area</vt:lpstr>
      <vt:lpstr>TEAMS!Print_Area</vt:lpstr>
      <vt:lpstr>SUPERVISOR!Print_Area_MI</vt:lpstr>
      <vt:lpstr>SUPERVISOR!Print_Titles</vt:lpstr>
      <vt:lpstr>SUPERVISOR!RAISE</vt:lpstr>
      <vt:lpstr>SUPERVISOR!salcodes</vt:lpstr>
      <vt:lpstr>SUPERVISOR!supsch00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Blythe</dc:creator>
  <cp:lastModifiedBy>Gail Brasell</cp:lastModifiedBy>
  <cp:lastPrinted>2024-07-17T13:16:46Z</cp:lastPrinted>
  <dcterms:created xsi:type="dcterms:W3CDTF">2007-05-09T15:48:55Z</dcterms:created>
  <dcterms:modified xsi:type="dcterms:W3CDTF">2024-08-08T20:21:27Z</dcterms:modified>
</cp:coreProperties>
</file>