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codeName="ThisWorkbook"/>
  <mc:AlternateContent xmlns:mc="http://schemas.openxmlformats.org/markup-compatibility/2006">
    <mc:Choice Requires="x15">
      <x15ac:absPath xmlns:x15ac="http://schemas.microsoft.com/office/spreadsheetml/2010/11/ac" url="C:\Users\melinda.brumbeloe\Desktop\ESL\TRANSLATIONS\"/>
    </mc:Choice>
  </mc:AlternateContent>
  <xr:revisionPtr revIDLastSave="0" documentId="8_{C344EF7E-2242-4D35-B017-798E20B678AE}" xr6:coauthVersionLast="36" xr6:coauthVersionMax="36" xr10:uidLastSave="{00000000-0000-0000-0000-000000000000}"/>
  <bookViews>
    <workbookView xWindow="0" yWindow="0" windowWidth="24720" windowHeight="12210" xr2:uid="{00000000-000D-0000-FFFF-FFFF00000000}"/>
  </bookViews>
  <sheets>
    <sheet name="DRAFT-no weather day-by sem" sheetId="5" r:id="rId1"/>
  </sheets>
  <definedNames>
    <definedName name="month" localSheetId="0">'DRAFT-no weather day-by sem'!$E$4</definedName>
    <definedName name="month">#REF!</definedName>
    <definedName name="monthNames">{"January","February","March","April","May","June","July","August","September","October","November","December"}</definedName>
    <definedName name="_xlnm.Print_Area" localSheetId="0">'DRAFT-no weather day-by sem'!$A$6:$AJ$45</definedName>
    <definedName name="startday" localSheetId="0">'DRAFT-no weather day-by sem'!$I$4</definedName>
    <definedName name="startday">#REF!</definedName>
    <definedName name="valuevx">42.314159</definedName>
    <definedName name="vertex42_copyright" hidden="1">"© 2007-2018 Vertex42 LLC"</definedName>
    <definedName name="vertex42_id" hidden="1">"academic-year-calendar.xlsx"</definedName>
    <definedName name="vertex42_title" hidden="1">"Academic Year Calendar"</definedName>
    <definedName name="WeekDay">{1,2,3,4,5,6,7}</definedName>
    <definedName name="weekDayNames">{"Su","M","Tu","W","Th","F","Sa"}</definedName>
    <definedName name="WeekNo">{1;2;3;4;5;6}</definedName>
    <definedName name="year" localSheetId="0">'DRAFT-no weather day-by sem'!$A$4</definedName>
    <definedName name="yea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18" i="5" l="1"/>
  <c r="I7" i="5" l="1"/>
  <c r="P44" i="5" l="1"/>
  <c r="X44" i="5"/>
  <c r="AF44" i="5" l="1"/>
  <c r="H44" i="5"/>
  <c r="AG44" i="5" l="1"/>
  <c r="AE37" i="5"/>
  <c r="AD37" i="5"/>
  <c r="AC37" i="5"/>
  <c r="AB37" i="5"/>
  <c r="AA37" i="5"/>
  <c r="Z37" i="5"/>
  <c r="Y37" i="5"/>
  <c r="AE28" i="5"/>
  <c r="AD28" i="5"/>
  <c r="AC28" i="5"/>
  <c r="AB28" i="5"/>
  <c r="AA28" i="5"/>
  <c r="Z28" i="5"/>
  <c r="Y28" i="5"/>
  <c r="AE19" i="5"/>
  <c r="AD19" i="5"/>
  <c r="AC19" i="5"/>
  <c r="AB19" i="5"/>
  <c r="AA19" i="5"/>
  <c r="Z19" i="5"/>
  <c r="Y19" i="5"/>
  <c r="W37" i="5"/>
  <c r="V37" i="5"/>
  <c r="U37" i="5"/>
  <c r="T37" i="5"/>
  <c r="S37" i="5"/>
  <c r="R37" i="5"/>
  <c r="Q37" i="5"/>
  <c r="W28" i="5"/>
  <c r="V28" i="5"/>
  <c r="U28" i="5"/>
  <c r="T28" i="5"/>
  <c r="S28" i="5"/>
  <c r="R28" i="5"/>
  <c r="Q28" i="5"/>
  <c r="W19" i="5"/>
  <c r="V19" i="5"/>
  <c r="U19" i="5"/>
  <c r="T19" i="5"/>
  <c r="S19" i="5"/>
  <c r="R19" i="5"/>
  <c r="Q19" i="5"/>
  <c r="O37" i="5"/>
  <c r="N37" i="5"/>
  <c r="M37" i="5"/>
  <c r="L37" i="5"/>
  <c r="K37" i="5"/>
  <c r="J37" i="5"/>
  <c r="I37" i="5"/>
  <c r="O28" i="5"/>
  <c r="N28" i="5"/>
  <c r="M28" i="5"/>
  <c r="L28" i="5"/>
  <c r="K28" i="5"/>
  <c r="J28" i="5"/>
  <c r="I28" i="5"/>
  <c r="O19" i="5"/>
  <c r="N19" i="5"/>
  <c r="M19" i="5"/>
  <c r="L19" i="5"/>
  <c r="K19" i="5"/>
  <c r="J19" i="5"/>
  <c r="I19" i="5"/>
  <c r="G37" i="5"/>
  <c r="F37" i="5"/>
  <c r="E37" i="5"/>
  <c r="D37" i="5"/>
  <c r="C37" i="5"/>
  <c r="B37" i="5"/>
  <c r="A37" i="5"/>
  <c r="G28" i="5"/>
  <c r="F28" i="5"/>
  <c r="E28" i="5"/>
  <c r="D28" i="5"/>
  <c r="C28" i="5"/>
  <c r="B28" i="5"/>
  <c r="A28" i="5"/>
  <c r="G19" i="5"/>
  <c r="F19" i="5"/>
  <c r="E19" i="5"/>
  <c r="D19" i="5"/>
  <c r="C19" i="5"/>
  <c r="B19" i="5"/>
  <c r="A19" i="5"/>
  <c r="A27" i="5"/>
  <c r="A36" i="5" s="1"/>
  <c r="B38" i="5" s="1"/>
  <c r="C38" i="5" s="1"/>
  <c r="D38" i="5" s="1"/>
  <c r="E38" i="5" s="1"/>
  <c r="F38" i="5" s="1"/>
  <c r="G38" i="5" s="1"/>
  <c r="A39" i="5" s="1"/>
  <c r="B39" i="5" s="1"/>
  <c r="C39" i="5" s="1"/>
  <c r="D39" i="5" s="1"/>
  <c r="E39" i="5" l="1"/>
  <c r="F39" i="5" s="1"/>
  <c r="G39" i="5" s="1"/>
  <c r="A40" i="5" s="1"/>
  <c r="B40" i="5" s="1"/>
  <c r="C40" i="5" s="1"/>
  <c r="D40" i="5" s="1"/>
  <c r="E40" i="5" s="1"/>
  <c r="F40" i="5" s="1"/>
  <c r="G40" i="5" s="1"/>
  <c r="A41" i="5" s="1"/>
  <c r="B41" i="5" s="1"/>
  <c r="C41" i="5" s="1"/>
  <c r="D41" i="5" s="1"/>
  <c r="E41" i="5" s="1"/>
  <c r="F41" i="5" s="1"/>
  <c r="G41" i="5" s="1"/>
  <c r="A42" i="5" s="1"/>
  <c r="B42" i="5" s="1"/>
  <c r="D42" i="5" s="1"/>
  <c r="E42" i="5" s="1"/>
  <c r="F42" i="5" s="1"/>
  <c r="G42" i="5" s="1"/>
  <c r="A43" i="5" s="1"/>
  <c r="B43" i="5" s="1"/>
  <c r="C43" i="5" s="1"/>
  <c r="D43" i="5" s="1"/>
  <c r="E43" i="5" s="1"/>
  <c r="F43" i="5" s="1"/>
  <c r="I18" i="5"/>
  <c r="A29" i="5"/>
  <c r="B29" i="5" s="1"/>
  <c r="F29" i="5" s="1"/>
  <c r="G29" i="5" s="1"/>
  <c r="A30" i="5" s="1"/>
  <c r="B30" i="5" s="1"/>
  <c r="C30" i="5" s="1"/>
  <c r="D30" i="5" s="1"/>
  <c r="E30" i="5" s="1"/>
  <c r="F30" i="5" s="1"/>
  <c r="G30" i="5" s="1"/>
  <c r="A31" i="5" s="1"/>
  <c r="B31" i="5" s="1"/>
  <c r="C31" i="5" s="1"/>
  <c r="D31" i="5" s="1"/>
  <c r="E31" i="5" s="1"/>
  <c r="F31" i="5" s="1"/>
  <c r="G31" i="5" s="1"/>
  <c r="A32" i="5" s="1"/>
  <c r="B32" i="5" s="1"/>
  <c r="C32" i="5" s="1"/>
  <c r="D32" i="5" s="1"/>
  <c r="E32" i="5" s="1"/>
  <c r="F32" i="5" s="1"/>
  <c r="G32" i="5" s="1"/>
  <c r="A33" i="5" s="1"/>
  <c r="B33" i="5" s="1"/>
  <c r="C33" i="5" s="1"/>
  <c r="D33" i="5" s="1"/>
  <c r="E33" i="5" s="1"/>
  <c r="F33" i="5" s="1"/>
  <c r="G33" i="5" s="1"/>
  <c r="A34" i="5" s="1"/>
  <c r="B34" i="5" s="1"/>
  <c r="C34" i="5" s="1"/>
  <c r="D34" i="5" s="1"/>
  <c r="E34" i="5" s="1"/>
  <c r="F34" i="5" s="1"/>
  <c r="A20" i="5"/>
  <c r="C20" i="5" s="1"/>
  <c r="D20" i="5" s="1"/>
  <c r="E20" i="5" s="1"/>
  <c r="F20" i="5" s="1"/>
  <c r="G20" i="5" s="1"/>
  <c r="A21" i="5" s="1"/>
  <c r="B21" i="5" s="1"/>
  <c r="C21" i="5" s="1"/>
  <c r="D21" i="5" s="1"/>
  <c r="E21" i="5" s="1"/>
  <c r="F21" i="5" s="1"/>
  <c r="G21" i="5" s="1"/>
  <c r="A22" i="5" s="1"/>
  <c r="B22" i="5" s="1"/>
  <c r="C22" i="5" s="1"/>
  <c r="D22" i="5" s="1"/>
  <c r="E22" i="5" s="1"/>
  <c r="F22" i="5" s="1"/>
  <c r="G22" i="5" s="1"/>
  <c r="A23" i="5" s="1"/>
  <c r="B23" i="5" s="1"/>
  <c r="C23" i="5" s="1"/>
  <c r="D23" i="5" s="1"/>
  <c r="E23" i="5" s="1"/>
  <c r="F23" i="5" s="1"/>
  <c r="G23" i="5" s="1"/>
  <c r="A24" i="5" s="1"/>
  <c r="B24" i="5" s="1"/>
  <c r="C24" i="5" s="1"/>
  <c r="D24" i="5" s="1"/>
  <c r="E24" i="5" s="1"/>
  <c r="F24" i="5" s="1"/>
  <c r="G24" i="5" s="1"/>
  <c r="A25" i="5" s="1"/>
  <c r="B25" i="5" s="1"/>
  <c r="C25" i="5" s="1"/>
  <c r="D25" i="5" s="1"/>
  <c r="E25" i="5" s="1"/>
  <c r="F25" i="5" s="1"/>
  <c r="G25" i="5" s="1"/>
  <c r="I20" i="5" l="1"/>
  <c r="J20" i="5" s="1"/>
  <c r="K20" i="5" s="1"/>
  <c r="L20" i="5" s="1"/>
  <c r="M20" i="5" s="1"/>
  <c r="N20" i="5" s="1"/>
  <c r="O20" i="5" s="1"/>
  <c r="I21" i="5" s="1"/>
  <c r="J21" i="5" s="1"/>
  <c r="K21" i="5" s="1"/>
  <c r="L21" i="5" s="1"/>
  <c r="M21" i="5" s="1"/>
  <c r="N21" i="5" s="1"/>
  <c r="O21" i="5" s="1"/>
  <c r="I22" i="5" s="1"/>
  <c r="J22" i="5" s="1"/>
  <c r="K22" i="5" s="1"/>
  <c r="L22" i="5" s="1"/>
  <c r="M22" i="5" s="1"/>
  <c r="N22" i="5" s="1"/>
  <c r="O22" i="5" s="1"/>
  <c r="I23" i="5" s="1"/>
  <c r="J23" i="5" s="1"/>
  <c r="K23" i="5" s="1"/>
  <c r="L23" i="5" s="1"/>
  <c r="M23" i="5" s="1"/>
  <c r="N23" i="5" s="1"/>
  <c r="O23" i="5" s="1"/>
  <c r="I24" i="5" s="1"/>
  <c r="J24" i="5" s="1"/>
  <c r="K24" i="5" s="1"/>
  <c r="L24" i="5" s="1"/>
  <c r="M24" i="5" s="1"/>
  <c r="N24" i="5" s="1"/>
  <c r="O24" i="5" s="1"/>
  <c r="I25" i="5" s="1"/>
  <c r="J25" i="5" s="1"/>
  <c r="K25" i="5" s="1"/>
  <c r="L25" i="5" s="1"/>
  <c r="M25" i="5" s="1"/>
  <c r="N25" i="5" s="1"/>
  <c r="I27" i="5"/>
  <c r="I29" i="5" l="1"/>
  <c r="J29" i="5" s="1"/>
  <c r="K29" i="5" s="1"/>
  <c r="L29" i="5" s="1"/>
  <c r="M29" i="5" s="1"/>
  <c r="N29" i="5" s="1"/>
  <c r="O29" i="5" s="1"/>
  <c r="I30" i="5" s="1"/>
  <c r="J30" i="5" s="1"/>
  <c r="K30" i="5" s="1"/>
  <c r="L30" i="5" s="1"/>
  <c r="M30" i="5" s="1"/>
  <c r="N30" i="5" s="1"/>
  <c r="O30" i="5" s="1"/>
  <c r="I31" i="5" s="1"/>
  <c r="J31" i="5" s="1"/>
  <c r="K31" i="5" s="1"/>
  <c r="L31" i="5" s="1"/>
  <c r="M31" i="5" s="1"/>
  <c r="N31" i="5" s="1"/>
  <c r="O31" i="5" s="1"/>
  <c r="I32" i="5" s="1"/>
  <c r="J32" i="5" s="1"/>
  <c r="K32" i="5" s="1"/>
  <c r="L32" i="5" s="1"/>
  <c r="M32" i="5" s="1"/>
  <c r="N32" i="5" s="1"/>
  <c r="O32" i="5" s="1"/>
  <c r="I33" i="5" s="1"/>
  <c r="J33" i="5" s="1"/>
  <c r="K33" i="5" s="1"/>
  <c r="L33" i="5" s="1"/>
  <c r="M33" i="5" s="1"/>
  <c r="N33" i="5" s="1"/>
  <c r="O33" i="5" s="1"/>
  <c r="I34" i="5" s="1"/>
  <c r="J34" i="5" s="1"/>
  <c r="K34" i="5" s="1"/>
  <c r="L34" i="5" s="1"/>
  <c r="M34" i="5" s="1"/>
  <c r="N34" i="5" s="1"/>
  <c r="I36" i="5"/>
  <c r="I38" i="5" l="1"/>
  <c r="J38" i="5" s="1"/>
  <c r="K38" i="5" s="1"/>
  <c r="L38" i="5" s="1"/>
  <c r="M38" i="5" s="1"/>
  <c r="N38" i="5" s="1"/>
  <c r="O38" i="5" s="1"/>
  <c r="I39" i="5" s="1"/>
  <c r="J39" i="5" s="1"/>
  <c r="K39" i="5" s="1"/>
  <c r="L39" i="5" s="1"/>
  <c r="M39" i="5" s="1"/>
  <c r="N39" i="5" s="1"/>
  <c r="O39" i="5" s="1"/>
  <c r="I40" i="5" s="1"/>
  <c r="J40" i="5" s="1"/>
  <c r="K40" i="5" s="1"/>
  <c r="L40" i="5" s="1"/>
  <c r="M40" i="5" s="1"/>
  <c r="Q18" i="5"/>
  <c r="N40" i="5" l="1"/>
  <c r="O40" i="5" s="1"/>
  <c r="I41" i="5" s="1"/>
  <c r="J41" i="5" s="1"/>
  <c r="K41" i="5" s="1"/>
  <c r="L41" i="5" s="1"/>
  <c r="M41" i="5" s="1"/>
  <c r="N41" i="5" s="1"/>
  <c r="O41" i="5" s="1"/>
  <c r="I42" i="5" s="1"/>
  <c r="J42" i="5" s="1"/>
  <c r="K42" i="5" s="1"/>
  <c r="L42" i="5" s="1"/>
  <c r="M42" i="5" s="1"/>
  <c r="N42" i="5" s="1"/>
  <c r="O42" i="5" s="1"/>
  <c r="I43" i="5" s="1"/>
  <c r="J43" i="5" s="1"/>
  <c r="K43" i="5" s="1"/>
  <c r="L43" i="5" s="1"/>
  <c r="M43" i="5" s="1"/>
  <c r="N43" i="5" s="1"/>
  <c r="Q27" i="5"/>
  <c r="Q20" i="5"/>
  <c r="R20" i="5" s="1"/>
  <c r="S20" i="5" s="1"/>
  <c r="T20" i="5" s="1"/>
  <c r="U20" i="5" s="1"/>
  <c r="V20" i="5" s="1"/>
  <c r="W20" i="5" s="1"/>
  <c r="Q21" i="5" s="1"/>
  <c r="R21" i="5" s="1"/>
  <c r="S21" i="5" s="1"/>
  <c r="T21" i="5" s="1"/>
  <c r="U21" i="5" s="1"/>
  <c r="V21" i="5" s="1"/>
  <c r="W21" i="5" s="1"/>
  <c r="Q22" i="5" s="1"/>
  <c r="R22" i="5" s="1"/>
  <c r="S22" i="5" s="1"/>
  <c r="T22" i="5" s="1"/>
  <c r="U22" i="5" s="1"/>
  <c r="V22" i="5" s="1"/>
  <c r="W22" i="5" s="1"/>
  <c r="Q23" i="5" s="1"/>
  <c r="R23" i="5" s="1"/>
  <c r="S23" i="5" s="1"/>
  <c r="T23" i="5" s="1"/>
  <c r="U23" i="5" s="1"/>
  <c r="V23" i="5" s="1"/>
  <c r="W23" i="5" s="1"/>
  <c r="Q24" i="5" s="1"/>
  <c r="R24" i="5" s="1"/>
  <c r="S24" i="5" s="1"/>
  <c r="T24" i="5" s="1"/>
  <c r="U24" i="5" s="1"/>
  <c r="V24" i="5" s="1"/>
  <c r="W24" i="5" s="1"/>
  <c r="Q25" i="5" s="1"/>
  <c r="R25" i="5" s="1"/>
  <c r="S25" i="5" s="1"/>
  <c r="T25" i="5" s="1"/>
  <c r="U25" i="5" s="1"/>
  <c r="V25" i="5" s="1"/>
  <c r="Q29" i="5" l="1"/>
  <c r="R29" i="5" s="1"/>
  <c r="S29" i="5" s="1"/>
  <c r="T29" i="5" s="1"/>
  <c r="U29" i="5" s="1"/>
  <c r="V29" i="5" s="1"/>
  <c r="W29" i="5" s="1"/>
  <c r="Q30" i="5" s="1"/>
  <c r="R30" i="5" s="1"/>
  <c r="S30" i="5" s="1"/>
  <c r="T30" i="5" s="1"/>
  <c r="U30" i="5" s="1"/>
  <c r="V30" i="5" s="1"/>
  <c r="W30" i="5" s="1"/>
  <c r="Q31" i="5" s="1"/>
  <c r="R31" i="5" s="1"/>
  <c r="S31" i="5" s="1"/>
  <c r="T31" i="5" s="1"/>
  <c r="U31" i="5" s="1"/>
  <c r="V31" i="5" s="1"/>
  <c r="W31" i="5" s="1"/>
  <c r="Q32" i="5" s="1"/>
  <c r="R32" i="5" s="1"/>
  <c r="S32" i="5" s="1"/>
  <c r="T32" i="5" s="1"/>
  <c r="U32" i="5" s="1"/>
  <c r="V32" i="5" s="1"/>
  <c r="W32" i="5" s="1"/>
  <c r="Q33" i="5" s="1"/>
  <c r="R33" i="5" s="1"/>
  <c r="S33" i="5" s="1"/>
  <c r="T33" i="5" s="1"/>
  <c r="U33" i="5" s="1"/>
  <c r="V33" i="5" s="1"/>
  <c r="W33" i="5" s="1"/>
  <c r="Q34" i="5" s="1"/>
  <c r="R34" i="5" s="1"/>
  <c r="S34" i="5" s="1"/>
  <c r="T34" i="5" s="1"/>
  <c r="U34" i="5" s="1"/>
  <c r="V34" i="5" s="1"/>
  <c r="Q36" i="5"/>
  <c r="Y18" i="5" l="1"/>
  <c r="Q38" i="5"/>
  <c r="R38" i="5" s="1"/>
  <c r="S38" i="5" s="1"/>
  <c r="T38" i="5" s="1"/>
  <c r="U38" i="5" s="1"/>
  <c r="V38" i="5" s="1"/>
  <c r="W38" i="5" s="1"/>
  <c r="Q39" i="5" s="1"/>
  <c r="R39" i="5" s="1"/>
  <c r="S39" i="5" s="1"/>
  <c r="T39" i="5" s="1"/>
  <c r="U39" i="5" s="1"/>
  <c r="V39" i="5" s="1"/>
  <c r="W39" i="5" s="1"/>
  <c r="Q40" i="5" s="1"/>
  <c r="R40" i="5" s="1"/>
  <c r="S40" i="5" s="1"/>
  <c r="T40" i="5" s="1"/>
  <c r="U40" i="5" s="1"/>
  <c r="V40" i="5" s="1"/>
  <c r="W40" i="5" s="1"/>
  <c r="Q41" i="5" s="1"/>
  <c r="R41" i="5" s="1"/>
  <c r="S41" i="5" s="1"/>
  <c r="T41" i="5" s="1"/>
  <c r="U41" i="5" s="1"/>
  <c r="V41" i="5" s="1"/>
  <c r="W41" i="5" s="1"/>
  <c r="Q42" i="5" s="1"/>
  <c r="R42" i="5" s="1"/>
  <c r="S42" i="5" s="1"/>
  <c r="T42" i="5" s="1"/>
  <c r="U42" i="5" s="1"/>
  <c r="V42" i="5" s="1"/>
  <c r="W42" i="5" s="1"/>
  <c r="Q43" i="5" s="1"/>
  <c r="R43" i="5" s="1"/>
  <c r="S43" i="5" s="1"/>
  <c r="T43" i="5" s="1"/>
  <c r="U43" i="5" s="1"/>
  <c r="V43" i="5" s="1"/>
  <c r="Y27" i="5" l="1"/>
  <c r="Y20" i="5"/>
  <c r="Z20" i="5" s="1"/>
  <c r="AA20" i="5" s="1"/>
  <c r="AB20" i="5" s="1"/>
  <c r="AC20" i="5" s="1"/>
  <c r="AD20" i="5" s="1"/>
  <c r="AE20" i="5" s="1"/>
  <c r="Y21" i="5" s="1"/>
  <c r="Z21" i="5" s="1"/>
  <c r="AA21" i="5" s="1"/>
  <c r="AB21" i="5" s="1"/>
  <c r="AC21" i="5" s="1"/>
  <c r="AD21" i="5" s="1"/>
  <c r="AE21" i="5" s="1"/>
  <c r="Y22" i="5" s="1"/>
  <c r="Z22" i="5" s="1"/>
  <c r="AA22" i="5" s="1"/>
  <c r="AB22" i="5" s="1"/>
  <c r="AC22" i="5" s="1"/>
  <c r="AD22" i="5" s="1"/>
  <c r="AE22" i="5" s="1"/>
  <c r="Y23" i="5" s="1"/>
  <c r="Z23" i="5" s="1"/>
  <c r="AA23" i="5" s="1"/>
  <c r="AB23" i="5" s="1"/>
  <c r="AC23" i="5" s="1"/>
  <c r="AD23" i="5" s="1"/>
  <c r="AE23" i="5" s="1"/>
  <c r="Y24" i="5" s="1"/>
  <c r="Z24" i="5" s="1"/>
  <c r="AA24" i="5" s="1"/>
  <c r="AB24" i="5" s="1"/>
  <c r="AC24" i="5" s="1"/>
  <c r="AD24" i="5" s="1"/>
  <c r="AE24" i="5" s="1"/>
  <c r="Y25" i="5" s="1"/>
  <c r="Z25" i="5" s="1"/>
  <c r="AA25" i="5" s="1"/>
  <c r="AB25" i="5" s="1"/>
  <c r="AC25" i="5" s="1"/>
  <c r="AD25" i="5" s="1"/>
  <c r="Y36" i="5" l="1"/>
  <c r="Y38" i="5" s="1"/>
  <c r="Z38" i="5" s="1"/>
  <c r="AA38" i="5" s="1"/>
  <c r="AB38" i="5" s="1"/>
  <c r="AC38" i="5" s="1"/>
  <c r="AD38" i="5" s="1"/>
  <c r="AE38" i="5" s="1"/>
  <c r="Y39" i="5" s="1"/>
  <c r="Z39" i="5" s="1"/>
  <c r="AA39" i="5" s="1"/>
  <c r="AB39" i="5" s="1"/>
  <c r="AC39" i="5" s="1"/>
  <c r="AD39" i="5" s="1"/>
  <c r="AE39" i="5" s="1"/>
  <c r="Y40" i="5" s="1"/>
  <c r="Z40" i="5" s="1"/>
  <c r="AA40" i="5" s="1"/>
  <c r="AB40" i="5" s="1"/>
  <c r="AC40" i="5" s="1"/>
  <c r="AD40" i="5" s="1"/>
  <c r="AE40" i="5" s="1"/>
  <c r="Y41" i="5" s="1"/>
  <c r="Z41" i="5" s="1"/>
  <c r="AA41" i="5" s="1"/>
  <c r="AB41" i="5" s="1"/>
  <c r="AC41" i="5" s="1"/>
  <c r="AD41" i="5" s="1"/>
  <c r="AE41" i="5" s="1"/>
  <c r="Y42" i="5" s="1"/>
  <c r="Z42" i="5" s="1"/>
  <c r="AA42" i="5" s="1"/>
  <c r="AB42" i="5" s="1"/>
  <c r="AC42" i="5" s="1"/>
  <c r="AD42" i="5" s="1"/>
  <c r="AE42" i="5" s="1"/>
  <c r="Y43" i="5" s="1"/>
  <c r="Z43" i="5" s="1"/>
  <c r="AA43" i="5" s="1"/>
  <c r="AB43" i="5" s="1"/>
  <c r="AC43" i="5" s="1"/>
  <c r="AD43" i="5" s="1"/>
  <c r="AE43" i="5" s="1"/>
  <c r="Y29" i="5"/>
  <c r="Z29" i="5" s="1"/>
  <c r="AA29" i="5" s="1"/>
  <c r="AB29" i="5" s="1"/>
  <c r="AC29" i="5" s="1"/>
  <c r="AD29" i="5" s="1"/>
  <c r="AE29" i="5" s="1"/>
  <c r="Y30" i="5" s="1"/>
  <c r="Z30" i="5" s="1"/>
  <c r="AA30" i="5" s="1"/>
  <c r="AB30" i="5" s="1"/>
  <c r="AC30" i="5" s="1"/>
  <c r="AD30" i="5" s="1"/>
  <c r="AE30" i="5" s="1"/>
  <c r="Y31" i="5" s="1"/>
  <c r="Z31" i="5" s="1"/>
  <c r="AA31" i="5" s="1"/>
  <c r="AB31" i="5" s="1"/>
  <c r="AC31" i="5" s="1"/>
  <c r="AD31" i="5" s="1"/>
  <c r="AE31" i="5" s="1"/>
  <c r="Y32" i="5" s="1"/>
  <c r="Z32" i="5" s="1"/>
  <c r="AA32" i="5" s="1"/>
  <c r="AB32" i="5" s="1"/>
  <c r="AC32" i="5" s="1"/>
  <c r="AD32" i="5" s="1"/>
  <c r="AE32" i="5" s="1"/>
  <c r="Y33" i="5" s="1"/>
  <c r="Z33" i="5" s="1"/>
  <c r="AA33" i="5" s="1"/>
  <c r="AB33" i="5" s="1"/>
  <c r="AC33" i="5" s="1"/>
  <c r="AD33" i="5" s="1"/>
  <c r="AE33" i="5" s="1"/>
  <c r="Y34" i="5" s="1"/>
  <c r="Z34" i="5" s="1"/>
  <c r="AA34" i="5" s="1"/>
  <c r="AB34" i="5" s="1"/>
  <c r="AC34" i="5" s="1"/>
  <c r="AD34"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Jon</author>
  </authors>
  <commentList>
    <comment ref="AI2" authorId="0" shapeId="0" xr:uid="{F75D7DB9-8B6F-47C9-B3EB-239ED0CBB071}">
      <text>
        <r>
          <rPr>
            <b/>
            <u/>
            <sz val="8"/>
            <color indexed="81"/>
            <rFont val="Tahoma"/>
            <family val="2"/>
          </rPr>
          <t xml:space="preserve">Limited Use Policy
</t>
        </r>
        <r>
          <rPr>
            <sz val="8"/>
            <color indexed="81"/>
            <rFont val="Tahoma"/>
            <family val="2"/>
          </rPr>
          <t xml:space="preserve">You may make archival copies and customize the template (the "Software") for personal use only. This template or any document including or derived from this template </t>
        </r>
        <r>
          <rPr>
            <b/>
            <sz val="8"/>
            <color indexed="81"/>
            <rFont val="Tahoma"/>
            <family val="2"/>
          </rPr>
          <t>may NOT be sold, distributed, or placed on a public server such as the internet</t>
        </r>
        <r>
          <rPr>
            <sz val="8"/>
            <color indexed="81"/>
            <rFont val="Tahoma"/>
            <family val="2"/>
          </rPr>
          <t xml:space="preserve"> without the express written permission of Vertex42 LLC.
</t>
        </r>
        <r>
          <rPr>
            <b/>
            <u/>
            <sz val="8"/>
            <color indexed="81"/>
            <rFont val="Tahoma"/>
            <family val="2"/>
          </rPr>
          <t xml:space="preserve">
No Warranties</t>
        </r>
        <r>
          <rPr>
            <b/>
            <sz val="8"/>
            <color indexed="81"/>
            <rFont val="Tahoma"/>
            <family val="2"/>
          </rPr>
          <t xml:space="preserve">
</t>
        </r>
        <r>
          <rPr>
            <sz val="8"/>
            <color indexed="81"/>
            <rFont val="Tahoma"/>
            <family val="2"/>
          </rPr>
          <t xml:space="preserve">THE SOFTWARE AND ANY RELATED DOCUMENTATION ARE PROVIDED TO YOU "AS IS." VERTEX42, LLC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
</t>
        </r>
        <r>
          <rPr>
            <b/>
            <u/>
            <sz val="8"/>
            <color indexed="81"/>
            <rFont val="Tahoma"/>
            <family val="2"/>
          </rPr>
          <t>Limitation of Liability</t>
        </r>
        <r>
          <rPr>
            <sz val="8"/>
            <color indexed="81"/>
            <rFont val="Tahoma"/>
            <family val="2"/>
          </rPr>
          <t xml:space="preserve">
IN NO EVENT SHALL VERTEX42, LLC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
Somes states do not allow the limitation or exclusion of liability for incidental or consequential damages, so the above limitation may not apply to you.
</t>
        </r>
      </text>
    </comment>
  </commentList>
</comments>
</file>

<file path=xl/sharedStrings.xml><?xml version="1.0" encoding="utf-8"?>
<sst xmlns="http://schemas.openxmlformats.org/spreadsheetml/2006/main" count="103" uniqueCount="94">
  <si>
    <t>Academic Year Calendar Template</t>
  </si>
  <si>
    <t>https://www.vertex42.com/calendars/academic-calendar.html</t>
  </si>
  <si>
    <t>© 2007-2018 Vertex42 LLC</t>
  </si>
  <si>
    <t>Year</t>
  </si>
  <si>
    <t>Month</t>
  </si>
  <si>
    <t>Start Day</t>
  </si>
  <si>
    <t>1: Sunday, 2: Monday</t>
  </si>
  <si>
    <t>EL BORDO DE EDUCACIO DEL CONDADO DE ELMORE</t>
  </si>
  <si>
    <t xml:space="preserve">DRAFT </t>
  </si>
  <si>
    <t>Events</t>
  </si>
  <si>
    <t xml:space="preserve">Legand </t>
  </si>
  <si>
    <t>Calendario del Año Académico</t>
  </si>
  <si>
    <t>2024</t>
  </si>
  <si>
    <t>Dia Festivos</t>
  </si>
  <si>
    <t>July 4</t>
  </si>
  <si>
    <t>Día de la Independencia</t>
  </si>
  <si>
    <t>1/2 Dia para estudiantes</t>
  </si>
  <si>
    <t>Aug 1-6</t>
  </si>
  <si>
    <t>Desarrollo Profesional/No Estudiantes</t>
  </si>
  <si>
    <t>Profesional/ No Clases</t>
  </si>
  <si>
    <t>Aug 7</t>
  </si>
  <si>
    <t>Primer día para los estudiantes</t>
  </si>
  <si>
    <t>Día de Reporte de Progreso para Padres</t>
  </si>
  <si>
    <t>Sept 2</t>
  </si>
  <si>
    <t xml:space="preserve"> Dia del Trabajo</t>
  </si>
  <si>
    <t>Dias De Empezar y Terminar Para Estudiantes</t>
  </si>
  <si>
    <t>Sept 12</t>
  </si>
  <si>
    <t>Reporte de Progreso de los Padres Día/No Estudiantes</t>
  </si>
  <si>
    <t xml:space="preserve"> Fin del período de calificación</t>
  </si>
  <si>
    <t>Oct 7-8</t>
  </si>
  <si>
    <t>Descanso de otoño</t>
  </si>
  <si>
    <t>Oct 11</t>
  </si>
  <si>
    <t>1/2 día para los estudiantes/profesores</t>
  </si>
  <si>
    <t>Nov 11</t>
  </si>
  <si>
    <t xml:space="preserve">  Dia de los Veteranos</t>
  </si>
  <si>
    <t>Primer Semestre</t>
  </si>
  <si>
    <t>Segundo Semestre</t>
  </si>
  <si>
    <t>Nov 25-29</t>
  </si>
  <si>
    <t>Vacaciones De Accion De Gracias</t>
  </si>
  <si>
    <t>Dec 20</t>
  </si>
  <si>
    <t>1/2 Día para Estudiantes</t>
  </si>
  <si>
    <t>Dec 23-Jan 3</t>
  </si>
  <si>
    <t>Vacaciones de Navidad</t>
  </si>
  <si>
    <t>2025</t>
  </si>
  <si>
    <t>Jan 6</t>
  </si>
  <si>
    <t>Desarrollo Profesional</t>
  </si>
  <si>
    <t>Jan 7</t>
  </si>
  <si>
    <t>Regreso de los Estudiantes</t>
  </si>
  <si>
    <t>Jan 20</t>
  </si>
  <si>
    <t>MLK Cumpleanos</t>
  </si>
  <si>
    <t>S-21</t>
  </si>
  <si>
    <t>S-18</t>
  </si>
  <si>
    <t>Feb 10</t>
  </si>
  <si>
    <t>No Clase Para Estudiantes</t>
  </si>
  <si>
    <t>T-21</t>
  </si>
  <si>
    <t>T-19</t>
  </si>
  <si>
    <t>T-22</t>
  </si>
  <si>
    <t>Mar 14</t>
  </si>
  <si>
    <t>1/2 Dia para los estudiantes</t>
  </si>
  <si>
    <t>Mar 24-28</t>
  </si>
  <si>
    <t>Descanso De Primavera</t>
  </si>
  <si>
    <t>Apr 18</t>
  </si>
  <si>
    <t>May 22</t>
  </si>
  <si>
    <t>Ultimo Dia Escolar Para Estudiantes</t>
  </si>
  <si>
    <t>May 23</t>
  </si>
  <si>
    <t>Dia de Trabajo Para Maestros</t>
  </si>
  <si>
    <t>May 26</t>
  </si>
  <si>
    <t>Dia Memorial</t>
  </si>
  <si>
    <t>June 19</t>
  </si>
  <si>
    <t>Dia Festivo de Junio 19</t>
  </si>
  <si>
    <t>S-15</t>
  </si>
  <si>
    <t>S-19</t>
  </si>
  <si>
    <t>S-16</t>
  </si>
  <si>
    <t xml:space="preserve">                                                  Quarter Dates</t>
  </si>
  <si>
    <t>Cada Cuatro Semanas</t>
  </si>
  <si>
    <t>T-15</t>
  </si>
  <si>
    <t>T-20</t>
  </si>
  <si>
    <t>T-17</t>
  </si>
  <si>
    <t>T-187</t>
  </si>
  <si>
    <t>Qtr 1</t>
  </si>
  <si>
    <t>Aug 7 -Oct 11 (44 days)</t>
  </si>
  <si>
    <t>Qtr 2</t>
  </si>
  <si>
    <t>Oct 14-Dec 20 (44 days)</t>
  </si>
  <si>
    <t>1st Sem</t>
  </si>
  <si>
    <t>88 days</t>
  </si>
  <si>
    <t>Qtr 3</t>
  </si>
  <si>
    <t>Jan 7-Mar 14 (47 days)</t>
  </si>
  <si>
    <t>Qtr 4</t>
  </si>
  <si>
    <t>Mar 17-May 22 (43 days)</t>
  </si>
  <si>
    <t>2nd Sem</t>
  </si>
  <si>
    <t>90 days</t>
  </si>
  <si>
    <t xml:space="preserve">                      12 Month Emplyees </t>
  </si>
  <si>
    <t xml:space="preserve"> Trabaja 7 dias de los amarillos para hacer 240 dias</t>
  </si>
  <si>
    <t>T-16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</si>
</sst>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
    <numFmt numFmtId="165" formatCode="mmmm\ yy"/>
  </numFmts>
  <fonts count="34" x14ac:knownFonts="1">
    <font>
      <sz val="10"/>
      <name val="Arial"/>
      <family val="2"/>
    </font>
    <font>
      <u/>
      <sz val="10"/>
      <color indexed="12"/>
      <name val="Verdana"/>
      <family val="2"/>
    </font>
    <font>
      <b/>
      <u/>
      <sz val="8"/>
      <color indexed="81"/>
      <name val="Tahoma"/>
      <family val="2"/>
    </font>
    <font>
      <sz val="8"/>
      <color indexed="81"/>
      <name val="Tahoma"/>
      <family val="2"/>
    </font>
    <font>
      <b/>
      <sz val="8"/>
      <color indexed="81"/>
      <name val="Tahoma"/>
      <family val="2"/>
    </font>
    <font>
      <b/>
      <sz val="16"/>
      <color theme="3" tint="-0.249977111117893"/>
      <name val="Calibri"/>
      <family val="2"/>
    </font>
    <font>
      <b/>
      <sz val="16"/>
      <color indexed="60"/>
      <name val="Calibri"/>
      <family val="2"/>
    </font>
    <font>
      <sz val="10"/>
      <name val="Calibri"/>
      <family val="2"/>
    </font>
    <font>
      <u/>
      <sz val="8"/>
      <color indexed="12"/>
      <name val="Calibri"/>
      <family val="2"/>
    </font>
    <font>
      <sz val="8"/>
      <name val="Calibri"/>
      <family val="2"/>
    </font>
    <font>
      <b/>
      <sz val="10"/>
      <name val="Calibri"/>
      <family val="2"/>
    </font>
    <font>
      <sz val="8"/>
      <color indexed="23"/>
      <name val="Calibri"/>
      <family val="2"/>
    </font>
    <font>
      <i/>
      <sz val="8"/>
      <name val="Calibri"/>
      <family val="2"/>
    </font>
    <font>
      <b/>
      <sz val="18"/>
      <color theme="4" tint="-0.249977111117893"/>
      <name val="Calibri"/>
      <family val="2"/>
    </font>
    <font>
      <sz val="18"/>
      <name val="Calibri"/>
      <family val="2"/>
    </font>
    <font>
      <b/>
      <sz val="32"/>
      <color theme="4" tint="-0.249977111117893"/>
      <name val="Calibri"/>
      <family val="2"/>
    </font>
    <font>
      <b/>
      <sz val="14"/>
      <color theme="4" tint="-0.249977111117893"/>
      <name val="Calibri"/>
      <family val="2"/>
    </font>
    <font>
      <b/>
      <sz val="12"/>
      <color indexed="9"/>
      <name val="Calibri"/>
      <family val="2"/>
    </font>
    <font>
      <sz val="11"/>
      <name val="Calibri"/>
      <family val="2"/>
    </font>
    <font>
      <sz val="9"/>
      <name val="Calibri"/>
      <family val="2"/>
    </font>
    <font>
      <sz val="10"/>
      <color theme="4" tint="-0.499984740745262"/>
      <name val="Calibri"/>
      <family val="2"/>
    </font>
    <font>
      <b/>
      <sz val="10"/>
      <color theme="4" tint="-0.499984740745262"/>
      <name val="Calibri"/>
      <family val="2"/>
    </font>
    <font>
      <sz val="6"/>
      <name val="Calibri"/>
      <family val="2"/>
    </font>
    <font>
      <b/>
      <sz val="20"/>
      <color theme="4" tint="-0.249977111117893"/>
      <name val="Calibri"/>
      <family val="2"/>
    </font>
    <font>
      <b/>
      <sz val="12"/>
      <name val="Calibri"/>
      <family val="2"/>
    </font>
    <font>
      <b/>
      <sz val="11"/>
      <color theme="4" tint="-0.499984740745262"/>
      <name val="Calibri"/>
      <family val="2"/>
    </font>
    <font>
      <b/>
      <sz val="12"/>
      <color theme="4" tint="-0.499984740745262"/>
      <name val="Calibri"/>
      <family val="2"/>
    </font>
    <font>
      <b/>
      <sz val="24"/>
      <color rgb="FFFF0000"/>
      <name val="Calibri"/>
      <family val="2"/>
    </font>
    <font>
      <sz val="10"/>
      <color rgb="FFFF0000"/>
      <name val="Calibri"/>
      <family val="2"/>
    </font>
    <font>
      <b/>
      <sz val="10"/>
      <color rgb="FFFF0000"/>
      <name val="Calibri"/>
      <family val="2"/>
    </font>
    <font>
      <sz val="8"/>
      <color rgb="FFFF0000"/>
      <name val="Calibri"/>
      <family val="2"/>
    </font>
    <font>
      <u/>
      <sz val="8"/>
      <color rgb="FFFF0000"/>
      <name val="Calibri"/>
      <family val="2"/>
    </font>
    <font>
      <b/>
      <sz val="28"/>
      <color rgb="FFFF0000"/>
      <name val="Calibri"/>
      <family val="2"/>
    </font>
    <font>
      <sz val="7"/>
      <color theme="4" tint="-0.499984740745262"/>
      <name val="Calibri"/>
      <family val="2"/>
    </font>
  </fonts>
  <fills count="15">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3" tint="-0.499984740745262"/>
        <bgColor indexed="64"/>
      </patternFill>
    </fill>
    <fill>
      <patternFill patternType="gray125">
        <bgColor rgb="FFFFFF00"/>
      </patternFill>
    </fill>
    <fill>
      <patternFill patternType="lightDown">
        <bgColor theme="5" tint="0.59999389629810485"/>
      </patternFill>
    </fill>
  </fills>
  <borders count="42">
    <border>
      <left/>
      <right/>
      <top/>
      <bottom/>
      <diagonal/>
    </border>
    <border>
      <left style="thin">
        <color indexed="55"/>
      </left>
      <right style="thin">
        <color indexed="55"/>
      </right>
      <top style="thin">
        <color indexed="55"/>
      </top>
      <bottom style="thin">
        <color indexed="55"/>
      </bottom>
      <diagonal/>
    </border>
    <border>
      <left style="thin">
        <color indexed="64"/>
      </left>
      <right/>
      <top/>
      <bottom/>
      <diagonal/>
    </border>
    <border>
      <left/>
      <right style="thin">
        <color indexed="64"/>
      </right>
      <top/>
      <bottom/>
      <diagonal/>
    </border>
    <border>
      <left style="thin">
        <color indexed="64"/>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right/>
      <top/>
      <bottom style="thin">
        <color indexed="64"/>
      </bottom>
      <diagonal/>
    </border>
    <border>
      <left/>
      <right/>
      <top/>
      <bottom style="thin">
        <color indexed="55"/>
      </bottom>
      <diagonal/>
    </border>
    <border>
      <left/>
      <right/>
      <top style="thin">
        <color indexed="55"/>
      </top>
      <bottom style="thin">
        <color indexed="55"/>
      </bottom>
      <diagonal/>
    </border>
    <border>
      <left style="thin">
        <color indexed="64"/>
      </left>
      <right/>
      <top style="thin">
        <color indexed="64"/>
      </top>
      <bottom style="thin">
        <color indexed="55"/>
      </bottom>
      <diagonal/>
    </border>
    <border>
      <left/>
      <right/>
      <top style="thin">
        <color indexed="64"/>
      </top>
      <bottom style="thin">
        <color indexed="55"/>
      </bottom>
      <diagonal/>
    </border>
    <border>
      <left/>
      <right style="thin">
        <color indexed="64"/>
      </right>
      <top style="thin">
        <color indexed="64"/>
      </top>
      <bottom style="thin">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55"/>
      </left>
      <right/>
      <top style="thin">
        <color indexed="55"/>
      </top>
      <bottom style="thin">
        <color indexed="55"/>
      </bottom>
      <diagonal/>
    </border>
    <border>
      <left/>
      <right style="thin">
        <color indexed="64"/>
      </right>
      <top style="thin">
        <color indexed="55"/>
      </top>
      <bottom style="thin">
        <color indexed="55"/>
      </bottom>
      <diagonal/>
    </border>
    <border>
      <left style="thin">
        <color indexed="55"/>
      </left>
      <right style="thin">
        <color indexed="55"/>
      </right>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bottom style="thin">
        <color indexed="64"/>
      </bottom>
      <diagonal/>
    </border>
    <border>
      <left style="thin">
        <color indexed="64"/>
      </left>
      <right/>
      <top/>
      <bottom style="thin">
        <color indexed="55"/>
      </bottom>
      <diagonal/>
    </border>
    <border>
      <left/>
      <right style="thin">
        <color indexed="64"/>
      </right>
      <top/>
      <bottom style="thin">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55"/>
      </right>
      <top/>
      <bottom style="thin">
        <color indexed="55"/>
      </bottom>
      <diagonal/>
    </border>
    <border>
      <left/>
      <right/>
      <top/>
      <bottom style="medium">
        <color indexed="64"/>
      </bottom>
      <diagonal/>
    </border>
    <border>
      <left style="thin">
        <color indexed="64"/>
      </left>
      <right style="thin">
        <color indexed="64"/>
      </right>
      <top/>
      <bottom style="medium">
        <color indexed="64"/>
      </bottom>
      <diagonal/>
    </border>
    <border>
      <left/>
      <right/>
      <top style="thin">
        <color indexed="55"/>
      </top>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indexed="55"/>
      </left>
      <right style="thin">
        <color theme="4" tint="0.79998168889431442"/>
      </right>
      <top style="thin">
        <color indexed="55"/>
      </top>
      <bottom/>
      <diagonal/>
    </border>
    <border>
      <left style="thin">
        <color theme="3" tint="0.79998168889431442"/>
      </left>
      <right style="thin">
        <color theme="3" tint="0.79998168889431442"/>
      </right>
      <top style="thin">
        <color theme="3" tint="0.79998168889431442"/>
      </top>
      <bottom/>
      <diagonal/>
    </border>
    <border>
      <left style="medium">
        <color theme="1"/>
      </left>
      <right style="medium">
        <color theme="1"/>
      </right>
      <top style="medium">
        <color theme="1"/>
      </top>
      <bottom style="medium">
        <color theme="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117">
    <xf numFmtId="0" fontId="0" fillId="0" borderId="0" xfId="0"/>
    <xf numFmtId="0" fontId="5" fillId="3" borderId="0" xfId="0" applyFont="1" applyFill="1" applyAlignment="1">
      <alignment horizontal="left" vertical="center"/>
    </xf>
    <xf numFmtId="0" fontId="6" fillId="3" borderId="0" xfId="0" applyFont="1" applyFill="1" applyAlignment="1">
      <alignment horizontal="left" vertical="center"/>
    </xf>
    <xf numFmtId="0" fontId="7" fillId="0" borderId="0" xfId="0" applyFont="1"/>
    <xf numFmtId="0" fontId="8" fillId="4" borderId="0" xfId="1" applyFont="1" applyFill="1" applyBorder="1" applyAlignment="1" applyProtection="1">
      <alignment horizontal="left"/>
    </xf>
    <xf numFmtId="0" fontId="7" fillId="4" borderId="0" xfId="0" applyFont="1" applyFill="1"/>
    <xf numFmtId="0" fontId="11" fillId="4" borderId="0" xfId="0" applyFont="1" applyFill="1" applyAlignment="1">
      <alignment horizontal="center"/>
    </xf>
    <xf numFmtId="0" fontId="10" fillId="4" borderId="0" xfId="0" applyFont="1" applyFill="1" applyAlignment="1">
      <alignment horizontal="left"/>
    </xf>
    <xf numFmtId="0" fontId="8" fillId="4" borderId="0" xfId="1" applyFont="1" applyFill="1" applyAlignment="1" applyProtection="1">
      <alignment horizontal="right"/>
    </xf>
    <xf numFmtId="0" fontId="12" fillId="4" borderId="0" xfId="0" applyFont="1" applyFill="1"/>
    <xf numFmtId="0" fontId="14" fillId="0" borderId="0" xfId="0" applyFont="1" applyAlignment="1">
      <alignment horizontal="center"/>
    </xf>
    <xf numFmtId="0" fontId="18" fillId="0" borderId="0" xfId="0" applyFont="1" applyAlignment="1">
      <alignment vertical="center"/>
    </xf>
    <xf numFmtId="0" fontId="19" fillId="2" borderId="2" xfId="0" applyFont="1" applyFill="1" applyBorder="1" applyAlignment="1">
      <alignment horizontal="center" shrinkToFit="1"/>
    </xf>
    <xf numFmtId="0" fontId="19" fillId="2" borderId="0" xfId="0" applyFont="1" applyFill="1" applyAlignment="1">
      <alignment horizontal="center" shrinkToFit="1"/>
    </xf>
    <xf numFmtId="0" fontId="19" fillId="2" borderId="3" xfId="0" applyFont="1" applyFill="1" applyBorder="1" applyAlignment="1">
      <alignment horizontal="center" shrinkToFit="1"/>
    </xf>
    <xf numFmtId="0" fontId="19" fillId="0" borderId="0" xfId="0" applyFont="1"/>
    <xf numFmtId="0" fontId="7" fillId="0" borderId="2" xfId="0" applyFont="1" applyBorder="1"/>
    <xf numFmtId="0" fontId="7" fillId="0" borderId="3" xfId="0" applyFont="1" applyBorder="1"/>
    <xf numFmtId="164" fontId="19" fillId="0" borderId="4" xfId="0" applyNumberFormat="1" applyFont="1" applyBorder="1" applyAlignment="1">
      <alignment horizontal="center"/>
    </xf>
    <xf numFmtId="164" fontId="19" fillId="0" borderId="1" xfId="0" applyNumberFormat="1" applyFont="1" applyBorder="1" applyAlignment="1">
      <alignment horizontal="center"/>
    </xf>
    <xf numFmtId="164" fontId="19" fillId="0" borderId="5" xfId="0" applyNumberFormat="1" applyFont="1" applyBorder="1" applyAlignment="1">
      <alignment horizontal="center"/>
    </xf>
    <xf numFmtId="0" fontId="20" fillId="0" borderId="11" xfId="0" applyFont="1" applyBorder="1"/>
    <xf numFmtId="0" fontId="20" fillId="0" borderId="0" xfId="0" applyFont="1"/>
    <xf numFmtId="164" fontId="19" fillId="0" borderId="6" xfId="0" applyNumberFormat="1" applyFont="1" applyBorder="1" applyAlignment="1">
      <alignment horizontal="center"/>
    </xf>
    <xf numFmtId="164" fontId="19" fillId="0" borderId="7" xfId="0" applyNumberFormat="1" applyFont="1" applyBorder="1" applyAlignment="1">
      <alignment horizontal="center"/>
    </xf>
    <xf numFmtId="164" fontId="19" fillId="0" borderId="8" xfId="0" applyNumberFormat="1" applyFont="1" applyBorder="1" applyAlignment="1">
      <alignment horizontal="center"/>
    </xf>
    <xf numFmtId="0" fontId="19" fillId="0" borderId="0" xfId="0" applyFont="1" applyAlignment="1">
      <alignment shrinkToFit="1"/>
    </xf>
    <xf numFmtId="49" fontId="6" fillId="3" borderId="0" xfId="0" applyNumberFormat="1" applyFont="1" applyFill="1" applyAlignment="1">
      <alignment horizontal="left" vertical="center"/>
    </xf>
    <xf numFmtId="49" fontId="7" fillId="4" borderId="0" xfId="0" applyNumberFormat="1" applyFont="1" applyFill="1"/>
    <xf numFmtId="49" fontId="7" fillId="0" borderId="0" xfId="0" applyNumberFormat="1" applyFont="1"/>
    <xf numFmtId="49" fontId="20" fillId="0" borderId="11" xfId="0" applyNumberFormat="1" applyFont="1" applyBorder="1" applyAlignment="1">
      <alignment horizontal="left"/>
    </xf>
    <xf numFmtId="49" fontId="20" fillId="0" borderId="11" xfId="0" quotePrefix="1" applyNumberFormat="1" applyFont="1" applyBorder="1" applyAlignment="1">
      <alignment horizontal="left"/>
    </xf>
    <xf numFmtId="0" fontId="21" fillId="0" borderId="11" xfId="0" applyFont="1" applyBorder="1"/>
    <xf numFmtId="164" fontId="19" fillId="7" borderId="1" xfId="0" applyNumberFormat="1" applyFont="1" applyFill="1" applyBorder="1" applyAlignment="1">
      <alignment horizontal="center"/>
    </xf>
    <xf numFmtId="164" fontId="19" fillId="8" borderId="1" xfId="0" applyNumberFormat="1" applyFont="1" applyFill="1" applyBorder="1" applyAlignment="1">
      <alignment horizontal="center"/>
    </xf>
    <xf numFmtId="164" fontId="19" fillId="0" borderId="19" xfId="0" applyNumberFormat="1" applyFont="1" applyBorder="1" applyAlignment="1">
      <alignment horizontal="center"/>
    </xf>
    <xf numFmtId="164" fontId="19" fillId="0" borderId="20" xfId="0" applyNumberFormat="1" applyFont="1" applyBorder="1" applyAlignment="1">
      <alignment horizontal="center"/>
    </xf>
    <xf numFmtId="164" fontId="19" fillId="0" borderId="21" xfId="0" applyNumberFormat="1" applyFont="1" applyBorder="1" applyAlignment="1">
      <alignment horizontal="center"/>
    </xf>
    <xf numFmtId="164" fontId="19" fillId="0" borderId="23" xfId="0" applyNumberFormat="1" applyFont="1" applyBorder="1" applyAlignment="1">
      <alignment horizontal="center"/>
    </xf>
    <xf numFmtId="164" fontId="19" fillId="8" borderId="21" xfId="0" applyNumberFormat="1" applyFont="1" applyFill="1" applyBorder="1" applyAlignment="1">
      <alignment horizontal="center"/>
    </xf>
    <xf numFmtId="49" fontId="21" fillId="0" borderId="11" xfId="0" applyNumberFormat="1" applyFont="1" applyBorder="1" applyAlignment="1">
      <alignment horizontal="left"/>
    </xf>
    <xf numFmtId="0" fontId="7" fillId="10" borderId="0" xfId="0" applyFont="1" applyFill="1"/>
    <xf numFmtId="164" fontId="22" fillId="6" borderId="8" xfId="0" applyNumberFormat="1" applyFont="1" applyFill="1" applyBorder="1" applyAlignment="1">
      <alignment horizontal="center"/>
    </xf>
    <xf numFmtId="164" fontId="22" fillId="6" borderId="6" xfId="0" applyNumberFormat="1" applyFont="1" applyFill="1" applyBorder="1" applyAlignment="1">
      <alignment horizontal="center"/>
    </xf>
    <xf numFmtId="164" fontId="22" fillId="6" borderId="7" xfId="0" applyNumberFormat="1" applyFont="1" applyFill="1" applyBorder="1" applyAlignment="1">
      <alignment horizontal="center"/>
    </xf>
    <xf numFmtId="164" fontId="19" fillId="8" borderId="19" xfId="0" applyNumberFormat="1" applyFont="1" applyFill="1" applyBorder="1" applyAlignment="1">
      <alignment horizontal="center"/>
    </xf>
    <xf numFmtId="164" fontId="19" fillId="0" borderId="24" xfId="0" applyNumberFormat="1" applyFont="1" applyBorder="1" applyAlignment="1">
      <alignment horizontal="center"/>
    </xf>
    <xf numFmtId="164" fontId="19" fillId="11" borderId="1" xfId="0" applyNumberFormat="1" applyFont="1" applyFill="1" applyBorder="1" applyAlignment="1">
      <alignment horizontal="center"/>
    </xf>
    <xf numFmtId="0" fontId="18" fillId="12" borderId="0" xfId="0" applyFont="1" applyFill="1" applyAlignment="1">
      <alignment vertical="center"/>
    </xf>
    <xf numFmtId="0" fontId="19" fillId="12" borderId="0" xfId="0" applyFont="1" applyFill="1" applyAlignment="1">
      <alignment shrinkToFit="1"/>
    </xf>
    <xf numFmtId="0" fontId="19" fillId="12" borderId="0" xfId="0" applyFont="1" applyFill="1"/>
    <xf numFmtId="0" fontId="7" fillId="12" borderId="28" xfId="0" applyFont="1" applyFill="1" applyBorder="1"/>
    <xf numFmtId="164" fontId="19" fillId="0" borderId="30" xfId="0" applyNumberFormat="1" applyFont="1" applyBorder="1" applyAlignment="1">
      <alignment horizontal="center"/>
    </xf>
    <xf numFmtId="0" fontId="27" fillId="0" borderId="0" xfId="0" applyFont="1"/>
    <xf numFmtId="0" fontId="25" fillId="0" borderId="11" xfId="0" applyFont="1" applyBorder="1" applyAlignment="1">
      <alignment horizontal="center"/>
    </xf>
    <xf numFmtId="0" fontId="28" fillId="0" borderId="0" xfId="0" applyFont="1"/>
    <xf numFmtId="0" fontId="9" fillId="0" borderId="0" xfId="0" applyFont="1"/>
    <xf numFmtId="0" fontId="9" fillId="12" borderId="0" xfId="0" applyFont="1" applyFill="1"/>
    <xf numFmtId="0" fontId="29" fillId="0" borderId="0" xfId="0" applyFont="1"/>
    <xf numFmtId="0" fontId="7" fillId="8" borderId="0" xfId="0" applyFont="1" applyFill="1"/>
    <xf numFmtId="0" fontId="7" fillId="11" borderId="0" xfId="0" applyFont="1" applyFill="1"/>
    <xf numFmtId="0" fontId="7" fillId="7" borderId="0" xfId="0" applyFont="1" applyFill="1"/>
    <xf numFmtId="0" fontId="30" fillId="0" borderId="0" xfId="0" applyFont="1"/>
    <xf numFmtId="0" fontId="30" fillId="12" borderId="0" xfId="0" applyFont="1" applyFill="1"/>
    <xf numFmtId="0" fontId="30" fillId="10" borderId="0" xfId="0" applyFont="1" applyFill="1"/>
    <xf numFmtId="0" fontId="10" fillId="0" borderId="31" xfId="0" applyFont="1" applyBorder="1"/>
    <xf numFmtId="0" fontId="7" fillId="0" borderId="31" xfId="0" applyFont="1" applyBorder="1"/>
    <xf numFmtId="0" fontId="30" fillId="0" borderId="32" xfId="0" applyFont="1" applyBorder="1"/>
    <xf numFmtId="0" fontId="30" fillId="12" borderId="32" xfId="0" applyFont="1" applyFill="1" applyBorder="1"/>
    <xf numFmtId="0" fontId="31" fillId="0" borderId="0" xfId="0" applyFont="1"/>
    <xf numFmtId="0" fontId="20" fillId="0" borderId="33" xfId="0" applyFont="1" applyBorder="1"/>
    <xf numFmtId="164" fontId="19" fillId="10" borderId="1" xfId="0" applyNumberFormat="1" applyFont="1" applyFill="1" applyBorder="1" applyAlignment="1">
      <alignment horizontal="center"/>
    </xf>
    <xf numFmtId="164" fontId="19" fillId="8" borderId="22" xfId="0" applyNumberFormat="1" applyFont="1" applyFill="1" applyBorder="1" applyAlignment="1">
      <alignment horizontal="center"/>
    </xf>
    <xf numFmtId="164" fontId="19" fillId="0" borderId="11" xfId="0" applyNumberFormat="1" applyFont="1" applyBorder="1" applyAlignment="1">
      <alignment horizontal="center"/>
    </xf>
    <xf numFmtId="164" fontId="19" fillId="0" borderId="35" xfId="0" applyNumberFormat="1" applyFont="1" applyBorder="1" applyAlignment="1">
      <alignment horizontal="center"/>
    </xf>
    <xf numFmtId="164" fontId="19" fillId="8" borderId="34" xfId="0" applyNumberFormat="1" applyFont="1" applyFill="1" applyBorder="1" applyAlignment="1">
      <alignment horizontal="center"/>
    </xf>
    <xf numFmtId="164" fontId="19" fillId="0" borderId="36" xfId="0" applyNumberFormat="1" applyFont="1" applyBorder="1" applyAlignment="1">
      <alignment horizontal="center"/>
    </xf>
    <xf numFmtId="164" fontId="19" fillId="13" borderId="18" xfId="0" applyNumberFormat="1" applyFont="1" applyFill="1" applyBorder="1" applyAlignment="1">
      <alignment horizontal="center"/>
    </xf>
    <xf numFmtId="164" fontId="19" fillId="13" borderId="37" xfId="0" applyNumberFormat="1" applyFont="1" applyFill="1" applyBorder="1" applyAlignment="1">
      <alignment horizontal="center"/>
    </xf>
    <xf numFmtId="164" fontId="19" fillId="11" borderId="22" xfId="0" applyNumberFormat="1" applyFont="1" applyFill="1" applyBorder="1" applyAlignment="1">
      <alignment horizontal="center"/>
    </xf>
    <xf numFmtId="164" fontId="19" fillId="7" borderId="37" xfId="0" applyNumberFormat="1" applyFont="1" applyFill="1" applyBorder="1" applyAlignment="1">
      <alignment horizontal="center"/>
    </xf>
    <xf numFmtId="49" fontId="20" fillId="10" borderId="11" xfId="0" applyNumberFormat="1" applyFont="1" applyFill="1" applyBorder="1" applyAlignment="1">
      <alignment horizontal="left"/>
    </xf>
    <xf numFmtId="0" fontId="7" fillId="13" borderId="0" xfId="0" applyFont="1" applyFill="1"/>
    <xf numFmtId="0" fontId="7" fillId="10" borderId="37" xfId="0" applyFont="1" applyFill="1" applyBorder="1"/>
    <xf numFmtId="0" fontId="7" fillId="14" borderId="0" xfId="0" applyFont="1" applyFill="1"/>
    <xf numFmtId="164" fontId="19" fillId="14" borderId="1" xfId="0" applyNumberFormat="1" applyFont="1" applyFill="1" applyBorder="1" applyAlignment="1">
      <alignment horizontal="center"/>
    </xf>
    <xf numFmtId="49" fontId="32" fillId="0" borderId="0" xfId="0" applyNumberFormat="1" applyFont="1"/>
    <xf numFmtId="1" fontId="22" fillId="9" borderId="8" xfId="0" applyNumberFormat="1" applyFont="1" applyFill="1" applyBorder="1" applyAlignment="1">
      <alignment horizontal="center"/>
    </xf>
    <xf numFmtId="0" fontId="22" fillId="0" borderId="0" xfId="0" applyFont="1"/>
    <xf numFmtId="0" fontId="7" fillId="0" borderId="38" xfId="0" applyFont="1" applyBorder="1"/>
    <xf numFmtId="0" fontId="7" fillId="0" borderId="39" xfId="0" applyFont="1" applyBorder="1"/>
    <xf numFmtId="49" fontId="7" fillId="10" borderId="40" xfId="0" applyNumberFormat="1" applyFont="1" applyFill="1" applyBorder="1" applyAlignment="1">
      <alignment horizontal="left"/>
    </xf>
    <xf numFmtId="0" fontId="7" fillId="0" borderId="9" xfId="0" applyFont="1" applyBorder="1"/>
    <xf numFmtId="0" fontId="7" fillId="0" borderId="41" xfId="0" applyFont="1" applyBorder="1"/>
    <xf numFmtId="49" fontId="25" fillId="0" borderId="33" xfId="0" applyNumberFormat="1" applyFont="1" applyBorder="1" applyAlignment="1">
      <alignment horizontal="left"/>
    </xf>
    <xf numFmtId="164" fontId="19" fillId="10" borderId="21" xfId="0" applyNumberFormat="1" applyFont="1" applyFill="1" applyBorder="1" applyAlignment="1">
      <alignment horizontal="center"/>
    </xf>
    <xf numFmtId="0" fontId="33" fillId="0" borderId="0" xfId="0" applyFont="1"/>
    <xf numFmtId="0" fontId="9" fillId="4" borderId="0" xfId="0" applyFont="1" applyFill="1" applyAlignment="1">
      <alignment horizontal="right"/>
    </xf>
    <xf numFmtId="0" fontId="10" fillId="4" borderId="9" xfId="0" applyFont="1" applyFill="1" applyBorder="1" applyAlignment="1">
      <alignment horizontal="center"/>
    </xf>
    <xf numFmtId="0" fontId="7" fillId="0" borderId="15" xfId="0" applyFont="1" applyBorder="1" applyAlignment="1">
      <alignment horizontal="center"/>
    </xf>
    <xf numFmtId="0" fontId="7" fillId="0" borderId="16" xfId="0" applyFont="1" applyBorder="1" applyAlignment="1">
      <alignment horizontal="center"/>
    </xf>
    <xf numFmtId="0" fontId="7" fillId="0" borderId="17" xfId="0" applyFont="1" applyBorder="1" applyAlignment="1">
      <alignment horizontal="center"/>
    </xf>
    <xf numFmtId="165" fontId="17" fillId="5" borderId="12" xfId="0" applyNumberFormat="1" applyFont="1" applyFill="1" applyBorder="1" applyAlignment="1">
      <alignment horizontal="center" vertical="center"/>
    </xf>
    <xf numFmtId="165" fontId="17" fillId="5" borderId="13" xfId="0" applyNumberFormat="1" applyFont="1" applyFill="1" applyBorder="1" applyAlignment="1">
      <alignment horizontal="center" vertical="center"/>
    </xf>
    <xf numFmtId="165" fontId="17" fillId="5" borderId="14" xfId="0" applyNumberFormat="1" applyFont="1" applyFill="1" applyBorder="1" applyAlignment="1">
      <alignment horizontal="center" vertical="center"/>
    </xf>
    <xf numFmtId="165" fontId="17" fillId="5" borderId="25" xfId="0" applyNumberFormat="1" applyFont="1" applyFill="1" applyBorder="1" applyAlignment="1">
      <alignment horizontal="center" vertical="center"/>
    </xf>
    <xf numFmtId="165" fontId="17" fillId="5" borderId="10" xfId="0" applyNumberFormat="1" applyFont="1" applyFill="1" applyBorder="1" applyAlignment="1">
      <alignment horizontal="center" vertical="center"/>
    </xf>
    <xf numFmtId="165" fontId="17" fillId="5" borderId="26" xfId="0" applyNumberFormat="1" applyFont="1" applyFill="1" applyBorder="1" applyAlignment="1">
      <alignment horizontal="center" vertical="center"/>
    </xf>
    <xf numFmtId="0" fontId="24" fillId="6" borderId="27" xfId="0" applyFont="1" applyFill="1" applyBorder="1" applyAlignment="1">
      <alignment horizontal="center"/>
    </xf>
    <xf numFmtId="0" fontId="24" fillId="6" borderId="28" xfId="0" applyFont="1" applyFill="1" applyBorder="1" applyAlignment="1">
      <alignment horizontal="center"/>
    </xf>
    <xf numFmtId="49" fontId="24" fillId="0" borderId="11" xfId="0" applyNumberFormat="1" applyFont="1" applyBorder="1" applyAlignment="1">
      <alignment horizontal="center"/>
    </xf>
    <xf numFmtId="0" fontId="24" fillId="6" borderId="29" xfId="0" applyFont="1" applyFill="1" applyBorder="1" applyAlignment="1">
      <alignment horizontal="center"/>
    </xf>
    <xf numFmtId="0" fontId="23" fillId="0" borderId="0" xfId="0" applyFont="1" applyAlignment="1">
      <alignment horizontal="center" vertical="center"/>
    </xf>
    <xf numFmtId="0" fontId="15" fillId="0" borderId="0" xfId="0" applyFont="1" applyAlignment="1">
      <alignment horizontal="center" vertical="center"/>
    </xf>
    <xf numFmtId="0" fontId="16" fillId="0" borderId="9" xfId="0" applyFont="1" applyBorder="1" applyAlignment="1">
      <alignment horizontal="center"/>
    </xf>
    <xf numFmtId="0" fontId="13" fillId="0" borderId="0" xfId="0" applyFont="1" applyAlignment="1">
      <alignment horizontal="center" vertical="center"/>
    </xf>
    <xf numFmtId="49" fontId="26" fillId="0" borderId="13" xfId="0" quotePrefix="1" applyNumberFormat="1" applyFont="1" applyBorder="1" applyAlignment="1">
      <alignment horizontal="center"/>
    </xf>
  </cellXfs>
  <cellStyles count="2">
    <cellStyle name="Hyperlink" xfId="1" builtinId="8"/>
    <cellStyle name="Normal" xfId="0" builtinId="0"/>
  </cellStyles>
  <dxfs count="2">
    <dxf>
      <font>
        <b/>
        <i val="0"/>
      </font>
      <fill>
        <patternFill>
          <bgColor theme="4" tint="0.59996337778862885"/>
        </patternFill>
      </fill>
    </dxf>
    <dxf>
      <fill>
        <patternFill>
          <bgColor theme="4"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34</xdr:col>
      <xdr:colOff>295275</xdr:colOff>
      <xdr:row>0</xdr:row>
      <xdr:rowOff>3810</xdr:rowOff>
    </xdr:from>
    <xdr:to>
      <xdr:col>35</xdr:col>
      <xdr:colOff>276225</xdr:colOff>
      <xdr:row>1</xdr:row>
      <xdr:rowOff>0</xdr:rowOff>
    </xdr:to>
    <xdr:pic>
      <xdr:nvPicPr>
        <xdr:cNvPr id="2" name="Picture 1">
          <a:extLst>
            <a:ext uri="{FF2B5EF4-FFF2-40B4-BE49-F238E27FC236}">
              <a16:creationId xmlns:a16="http://schemas.microsoft.com/office/drawing/2014/main" id="{E5190552-ACA3-4017-9362-236731F4ACF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48575" y="3810"/>
          <a:ext cx="1295400" cy="291465"/>
        </a:xfrm>
        <a:prstGeom prst="rect">
          <a:avLst/>
        </a:prstGeom>
      </xdr:spPr>
    </xdr:pic>
    <xdr:clientData/>
  </xdr:twoCellAnchor>
  <xdr:twoCellAnchor>
    <xdr:from>
      <xdr:col>18</xdr:col>
      <xdr:colOff>194310</xdr:colOff>
      <xdr:row>8</xdr:row>
      <xdr:rowOff>80011</xdr:rowOff>
    </xdr:from>
    <xdr:to>
      <xdr:col>30</xdr:col>
      <xdr:colOff>26670</xdr:colOff>
      <xdr:row>14</xdr:row>
      <xdr:rowOff>156210</xdr:rowOff>
    </xdr:to>
    <xdr:sp macro="" textlink="">
      <xdr:nvSpPr>
        <xdr:cNvPr id="3" name="TextBox 2">
          <a:extLst>
            <a:ext uri="{FF2B5EF4-FFF2-40B4-BE49-F238E27FC236}">
              <a16:creationId xmlns:a16="http://schemas.microsoft.com/office/drawing/2014/main" id="{F49A5250-E9D3-4CB2-8391-087BB8B29AA6}"/>
            </a:ext>
          </a:extLst>
        </xdr:cNvPr>
        <xdr:cNvSpPr txBox="1"/>
      </xdr:nvSpPr>
      <xdr:spPr>
        <a:xfrm>
          <a:off x="3745230" y="2137411"/>
          <a:ext cx="2194560" cy="10667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50">
              <a:latin typeface="Calibri" panose="020F0502020204030204" pitchFamily="34" charset="0"/>
              <a:cs typeface="Calibri" panose="020F0502020204030204" pitchFamily="34" charset="0"/>
            </a:rPr>
            <a:t>Wetumpka, AL</a:t>
          </a:r>
          <a:r>
            <a:rPr lang="en-US" sz="1050" baseline="0">
              <a:latin typeface="Calibri" panose="020F0502020204030204" pitchFamily="34" charset="0"/>
              <a:cs typeface="Calibri" panose="020F0502020204030204" pitchFamily="34" charset="0"/>
            </a:rPr>
            <a:t> 36092</a:t>
          </a:r>
        </a:p>
        <a:p>
          <a:pPr algn="ctr"/>
          <a:r>
            <a:rPr lang="en-US" sz="1050" baseline="0">
              <a:latin typeface="Calibri" panose="020F0502020204030204" pitchFamily="34" charset="0"/>
              <a:cs typeface="Calibri" panose="020F0502020204030204" pitchFamily="34" charset="0"/>
            </a:rPr>
            <a:t>Phone: (334) 567-1200</a:t>
          </a:r>
          <a:endParaRPr lang="en-US" sz="1050" b="1" baseline="0">
            <a:latin typeface="Calibri" panose="020F0502020204030204" pitchFamily="34" charset="0"/>
            <a:cs typeface="Calibri" panose="020F0502020204030204" pitchFamily="34" charset="0"/>
          </a:endParaRPr>
        </a:p>
        <a:p>
          <a:pPr algn="ctr"/>
          <a:r>
            <a:rPr lang="en-US" sz="1050" b="1" baseline="0">
              <a:latin typeface="Calibri" panose="020F0502020204030204" pitchFamily="34" charset="0"/>
              <a:cs typeface="Calibri" panose="020F0502020204030204" pitchFamily="34" charset="0"/>
            </a:rPr>
            <a:t>DRAFT</a:t>
          </a:r>
        </a:p>
        <a:p>
          <a:pPr algn="ctr"/>
          <a:r>
            <a:rPr lang="en-US" sz="1050" b="0" baseline="0">
              <a:solidFill>
                <a:srgbClr val="FF0000"/>
              </a:solidFill>
              <a:latin typeface="Calibri" panose="020F0502020204030204" pitchFamily="34" charset="0"/>
              <a:cs typeface="Calibri" panose="020F0502020204030204" pitchFamily="34" charset="0"/>
            </a:rPr>
            <a:t>178 </a:t>
          </a:r>
          <a:r>
            <a:rPr lang="en-US" sz="1050" b="0" baseline="0">
              <a:solidFill>
                <a:sysClr val="windowText" lastClr="000000"/>
              </a:solidFill>
              <a:latin typeface="Calibri" panose="020F0502020204030204" pitchFamily="34" charset="0"/>
              <a:cs typeface="Calibri" panose="020F0502020204030204" pitchFamily="34" charset="0"/>
            </a:rPr>
            <a:t>Dias de Estudiantes - </a:t>
          </a:r>
          <a:r>
            <a:rPr lang="en-US" sz="1050" b="0" baseline="0">
              <a:solidFill>
                <a:srgbClr val="FF0000"/>
              </a:solidFill>
              <a:latin typeface="Calibri" panose="020F0502020204030204" pitchFamily="34" charset="0"/>
              <a:cs typeface="Calibri" panose="020F0502020204030204" pitchFamily="34" charset="0"/>
            </a:rPr>
            <a:t>187</a:t>
          </a:r>
          <a:r>
            <a:rPr lang="en-US" sz="1050" b="0" baseline="0">
              <a:solidFill>
                <a:sysClr val="windowText" lastClr="000000"/>
              </a:solidFill>
              <a:latin typeface="Calibri" panose="020F0502020204030204" pitchFamily="34" charset="0"/>
              <a:cs typeface="Calibri" panose="020F0502020204030204" pitchFamily="34" charset="0"/>
            </a:rPr>
            <a:t> Dias de Maestros</a:t>
          </a:r>
        </a:p>
        <a:p>
          <a:pPr algn="ctr"/>
          <a:r>
            <a:rPr lang="en-US" sz="1050" b="1" baseline="0">
              <a:solidFill>
                <a:srgbClr val="FF0000"/>
              </a:solidFill>
              <a:latin typeface="Calibri" panose="020F0502020204030204" pitchFamily="34" charset="0"/>
              <a:cs typeface="Calibri" panose="020F0502020204030204" pitchFamily="34" charset="0"/>
            </a:rPr>
            <a:t>240</a:t>
          </a:r>
          <a:r>
            <a:rPr lang="en-US" sz="1050" b="1" baseline="0">
              <a:solidFill>
                <a:sysClr val="windowText" lastClr="000000"/>
              </a:solidFill>
              <a:latin typeface="Calibri" panose="020F0502020204030204" pitchFamily="34" charset="0"/>
              <a:cs typeface="Calibri" panose="020F0502020204030204" pitchFamily="34" charset="0"/>
            </a:rPr>
            <a:t> </a:t>
          </a:r>
          <a:r>
            <a:rPr lang="en-US" sz="1050" b="0" baseline="0">
              <a:solidFill>
                <a:sysClr val="windowText" lastClr="000000"/>
              </a:solidFill>
              <a:latin typeface="Calibri" panose="020F0502020204030204" pitchFamily="34" charset="0"/>
              <a:cs typeface="Calibri" panose="020F0502020204030204" pitchFamily="34" charset="0"/>
            </a:rPr>
            <a:t>(12 month) Empleados</a:t>
          </a:r>
          <a:endParaRPr lang="en-US" sz="1050" b="0" baseline="0">
            <a:solidFill>
              <a:srgbClr val="FF0000"/>
            </a:solidFill>
            <a:latin typeface="Calibri" panose="020F0502020204030204" pitchFamily="34" charset="0"/>
            <a:cs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V42-ClassicBlue">
      <a:dk1>
        <a:sysClr val="windowText" lastClr="000000"/>
      </a:dk1>
      <a:lt1>
        <a:sysClr val="window" lastClr="FFFFFF"/>
      </a:lt1>
      <a:dk2>
        <a:srgbClr val="3A5D9C"/>
      </a:dk2>
      <a:lt2>
        <a:srgbClr val="EEECE2"/>
      </a:lt2>
      <a:accent1>
        <a:srgbClr val="3B4E87"/>
      </a:accent1>
      <a:accent2>
        <a:srgbClr val="C04E4E"/>
      </a:accent2>
      <a:accent3>
        <a:srgbClr val="26AA26"/>
      </a:accent3>
      <a:accent4>
        <a:srgbClr val="7860B4"/>
      </a:accent4>
      <a:accent5>
        <a:srgbClr val="E68422"/>
      </a:accent5>
      <a:accent6>
        <a:srgbClr val="846648"/>
      </a:accent6>
      <a:hlink>
        <a:srgbClr val="4C92AE"/>
      </a:hlink>
      <a:folHlink>
        <a:srgbClr val="969696"/>
      </a:folHlink>
    </a:clrScheme>
    <a:fontScheme name="Oriel">
      <a:majorFont>
        <a:latin typeface="Century Schoolbook"/>
        <a:ea typeface=""/>
        <a:cs typeface=""/>
        <a:font script="Jpan" typeface="ＭＳ Ｐ明朝"/>
        <a:font script="Hang" typeface="휴먼매직체"/>
        <a:font script="Hans" typeface="华文楷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Schoolbook"/>
        <a:ea typeface=""/>
        <a:cs typeface=""/>
        <a:font script="Jpan" typeface="ＭＳ Ｐ明朝"/>
        <a:font script="Hang" typeface="휴먼매직체"/>
        <a:font script="Hans" typeface="宋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calendars/academic-calendar.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85F17-54FC-49B7-A3DC-D1F014A58FB8}">
  <sheetPr>
    <pageSetUpPr fitToPage="1"/>
  </sheetPr>
  <dimension ref="A1:AJ69"/>
  <sheetViews>
    <sheetView showGridLines="0" tabSelected="1" topLeftCell="A5" zoomScaleNormal="100" workbookViewId="0">
      <selection activeCell="AJ23" sqref="AJ23"/>
    </sheetView>
  </sheetViews>
  <sheetFormatPr defaultColWidth="9.140625" defaultRowHeight="12.75" x14ac:dyDescent="0.2"/>
  <cols>
    <col min="1" max="7" width="3" style="3" customWidth="1"/>
    <col min="8" max="8" width="2.7109375" style="3" bestFit="1" customWidth="1"/>
    <col min="9" max="23" width="3" style="3" customWidth="1"/>
    <col min="24" max="24" width="2.7109375" style="3" bestFit="1" customWidth="1"/>
    <col min="25" max="32" width="3" style="3" customWidth="1"/>
    <col min="33" max="33" width="4" style="3" bestFit="1" customWidth="1"/>
    <col min="34" max="34" width="11.28515625" style="29" customWidth="1"/>
    <col min="35" max="35" width="19.7109375" style="3" customWidth="1"/>
    <col min="36" max="36" width="12.5703125" style="3" customWidth="1"/>
    <col min="37" max="16384" width="9.140625" style="3"/>
  </cols>
  <sheetData>
    <row r="1" spans="1:36" ht="23.25" customHeight="1" x14ac:dyDescent="0.2">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7"/>
      <c r="AI1" s="2"/>
      <c r="AJ1" s="2"/>
    </row>
    <row r="2" spans="1:36" x14ac:dyDescent="0.2">
      <c r="A2" s="4" t="s">
        <v>1</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28"/>
      <c r="AI2" s="97" t="s">
        <v>2</v>
      </c>
      <c r="AJ2" s="97"/>
    </row>
    <row r="3" spans="1:36" x14ac:dyDescent="0.2">
      <c r="A3" s="98" t="s">
        <v>3</v>
      </c>
      <c r="B3" s="98"/>
      <c r="C3" s="98"/>
      <c r="D3" s="6"/>
      <c r="E3" s="98" t="s">
        <v>4</v>
      </c>
      <c r="F3" s="98"/>
      <c r="G3" s="98"/>
      <c r="H3" s="5"/>
      <c r="I3" s="7" t="s">
        <v>5</v>
      </c>
      <c r="J3" s="5"/>
      <c r="K3" s="5"/>
      <c r="L3" s="5"/>
      <c r="M3" s="5"/>
      <c r="N3" s="5"/>
      <c r="O3" s="5"/>
      <c r="P3" s="5"/>
      <c r="Q3" s="5"/>
      <c r="R3" s="5"/>
      <c r="S3" s="5"/>
      <c r="T3" s="8"/>
      <c r="U3" s="5"/>
      <c r="V3" s="5"/>
      <c r="W3" s="5"/>
      <c r="X3" s="5"/>
      <c r="Y3" s="5"/>
      <c r="Z3" s="5"/>
      <c r="AA3" s="5"/>
      <c r="AB3" s="5"/>
      <c r="AC3" s="5"/>
      <c r="AD3" s="5"/>
      <c r="AE3" s="5"/>
      <c r="AF3" s="5"/>
      <c r="AG3" s="5"/>
      <c r="AH3" s="28"/>
      <c r="AI3" s="5"/>
      <c r="AJ3" s="5"/>
    </row>
    <row r="4" spans="1:36" x14ac:dyDescent="0.2">
      <c r="A4" s="99">
        <v>2023</v>
      </c>
      <c r="B4" s="100"/>
      <c r="C4" s="101"/>
      <c r="D4" s="6"/>
      <c r="E4" s="99">
        <v>7</v>
      </c>
      <c r="F4" s="100"/>
      <c r="G4" s="101"/>
      <c r="H4" s="5"/>
      <c r="I4" s="99">
        <v>1</v>
      </c>
      <c r="J4" s="100"/>
      <c r="K4" s="101"/>
      <c r="L4" s="9" t="s">
        <v>6</v>
      </c>
      <c r="M4" s="5"/>
      <c r="N4" s="5"/>
      <c r="O4" s="5"/>
      <c r="P4" s="5"/>
      <c r="Q4" s="5"/>
      <c r="R4" s="5"/>
      <c r="S4" s="5"/>
      <c r="T4" s="8"/>
      <c r="U4" s="5"/>
      <c r="V4" s="5"/>
      <c r="W4" s="5"/>
      <c r="X4" s="5"/>
      <c r="Y4" s="5"/>
      <c r="Z4" s="5"/>
      <c r="AA4" s="5"/>
      <c r="AB4" s="5"/>
      <c r="AC4" s="5"/>
      <c r="AD4" s="5"/>
      <c r="AE4" s="5"/>
      <c r="AF4" s="5"/>
      <c r="AG4" s="5"/>
      <c r="AH4" s="28"/>
      <c r="AI4" s="5"/>
      <c r="AJ4" s="5"/>
    </row>
    <row r="5" spans="1:36" x14ac:dyDescent="0.2">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28"/>
      <c r="AI5" s="5"/>
      <c r="AJ5" s="5"/>
    </row>
    <row r="6" spans="1:36" ht="29.25" customHeight="1" x14ac:dyDescent="0.55000000000000004">
      <c r="A6" s="112" t="s">
        <v>7</v>
      </c>
      <c r="B6" s="112"/>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G6" s="53"/>
      <c r="AH6" s="86" t="s">
        <v>8</v>
      </c>
      <c r="AI6" s="10"/>
    </row>
    <row r="7" spans="1:36" ht="42" x14ac:dyDescent="0.3">
      <c r="I7" s="113" t="str">
        <f>2024&amp;"-"&amp;(2024+1)</f>
        <v>2024-2025</v>
      </c>
      <c r="J7" s="113"/>
      <c r="K7" s="113"/>
      <c r="L7" s="113"/>
      <c r="M7" s="113"/>
      <c r="N7" s="113"/>
      <c r="O7" s="113"/>
      <c r="P7" s="113"/>
      <c r="Q7" s="113"/>
      <c r="R7" s="113"/>
      <c r="S7" s="113"/>
      <c r="T7" s="113"/>
      <c r="U7" s="113"/>
      <c r="V7" s="113"/>
      <c r="W7" s="113"/>
      <c r="AG7" s="114" t="s">
        <v>9</v>
      </c>
      <c r="AH7" s="114"/>
      <c r="AI7" s="114"/>
      <c r="AJ7" s="114"/>
    </row>
    <row r="8" spans="1:36" ht="16.5" thickBot="1" x14ac:dyDescent="0.3">
      <c r="B8" s="65" t="s">
        <v>10</v>
      </c>
      <c r="C8" s="66"/>
      <c r="D8" s="66"/>
      <c r="H8" s="11"/>
      <c r="I8" s="115" t="s">
        <v>11</v>
      </c>
      <c r="J8" s="115"/>
      <c r="K8" s="115"/>
      <c r="L8" s="115"/>
      <c r="M8" s="115"/>
      <c r="N8" s="115"/>
      <c r="O8" s="115"/>
      <c r="P8" s="115"/>
      <c r="Q8" s="115"/>
      <c r="R8" s="115"/>
      <c r="S8" s="115"/>
      <c r="T8" s="115"/>
      <c r="U8" s="115"/>
      <c r="V8" s="115"/>
      <c r="W8" s="115"/>
      <c r="AG8" s="89"/>
      <c r="AH8" s="116" t="s">
        <v>12</v>
      </c>
      <c r="AI8" s="116"/>
      <c r="AJ8" s="90"/>
    </row>
    <row r="9" spans="1:36" x14ac:dyDescent="0.2">
      <c r="B9" s="59"/>
      <c r="C9" s="3" t="s">
        <v>13</v>
      </c>
      <c r="H9" s="15"/>
      <c r="I9" s="115"/>
      <c r="J9" s="115"/>
      <c r="K9" s="115"/>
      <c r="L9" s="115"/>
      <c r="M9" s="115"/>
      <c r="N9" s="115"/>
      <c r="O9" s="115"/>
      <c r="P9" s="115"/>
      <c r="Q9" s="115"/>
      <c r="R9" s="115"/>
      <c r="S9" s="115"/>
      <c r="T9" s="115"/>
      <c r="U9" s="115"/>
      <c r="V9" s="115"/>
      <c r="W9" s="115"/>
      <c r="AG9" s="16"/>
      <c r="AH9" s="30" t="s">
        <v>14</v>
      </c>
      <c r="AI9" s="21" t="s">
        <v>15</v>
      </c>
      <c r="AJ9" s="17"/>
    </row>
    <row r="10" spans="1:36" x14ac:dyDescent="0.2">
      <c r="B10" s="82"/>
      <c r="C10" s="3" t="s">
        <v>16</v>
      </c>
      <c r="H10" s="15"/>
      <c r="AG10" s="16"/>
      <c r="AH10" s="81" t="s">
        <v>17</v>
      </c>
      <c r="AI10" s="21" t="s">
        <v>18</v>
      </c>
      <c r="AJ10" s="17"/>
    </row>
    <row r="11" spans="1:36" x14ac:dyDescent="0.2">
      <c r="B11" s="60"/>
      <c r="C11" s="3" t="s">
        <v>19</v>
      </c>
      <c r="H11" s="15"/>
      <c r="AG11" s="16"/>
      <c r="AH11" s="31" t="s">
        <v>20</v>
      </c>
      <c r="AI11" s="21" t="s">
        <v>21</v>
      </c>
      <c r="AJ11" s="17"/>
    </row>
    <row r="12" spans="1:36" x14ac:dyDescent="0.2">
      <c r="B12" s="84"/>
      <c r="C12" s="56" t="s">
        <v>22</v>
      </c>
      <c r="H12" s="15"/>
      <c r="P12" s="15"/>
      <c r="AG12" s="16"/>
      <c r="AH12" s="30" t="s">
        <v>23</v>
      </c>
      <c r="AI12" s="21" t="s">
        <v>24</v>
      </c>
      <c r="AJ12" s="17"/>
    </row>
    <row r="13" spans="1:36" ht="13.5" thickBot="1" x14ac:dyDescent="0.25">
      <c r="B13" s="61"/>
      <c r="C13" s="3" t="s">
        <v>25</v>
      </c>
      <c r="H13" s="15"/>
      <c r="P13" s="15"/>
      <c r="AG13" s="16"/>
      <c r="AH13" s="30" t="s">
        <v>26</v>
      </c>
      <c r="AI13" s="96" t="s">
        <v>27</v>
      </c>
      <c r="AJ13" s="17"/>
    </row>
    <row r="14" spans="1:36" ht="13.5" thickBot="1" x14ac:dyDescent="0.25">
      <c r="B14" s="83"/>
      <c r="C14" s="3" t="s">
        <v>28</v>
      </c>
      <c r="H14" s="15"/>
      <c r="P14" s="15"/>
      <c r="AG14" s="16"/>
      <c r="AH14" s="30" t="s">
        <v>29</v>
      </c>
      <c r="AI14" s="22" t="s">
        <v>30</v>
      </c>
      <c r="AJ14" s="17"/>
    </row>
    <row r="15" spans="1:36" x14ac:dyDescent="0.2">
      <c r="H15" s="15"/>
      <c r="P15" s="15"/>
      <c r="AG15" s="16"/>
      <c r="AH15" s="30" t="s">
        <v>31</v>
      </c>
      <c r="AI15" s="22" t="s">
        <v>32</v>
      </c>
      <c r="AJ15" s="17"/>
    </row>
    <row r="16" spans="1:36" ht="13.5" thickBot="1" x14ac:dyDescent="0.25">
      <c r="H16" s="15"/>
      <c r="P16" s="15"/>
      <c r="AG16" s="16"/>
      <c r="AH16" s="30" t="s">
        <v>33</v>
      </c>
      <c r="AI16" s="21" t="s">
        <v>34</v>
      </c>
      <c r="AJ16" s="17"/>
    </row>
    <row r="17" spans="1:36" ht="16.5" thickBot="1" x14ac:dyDescent="0.3">
      <c r="A17" s="108" t="s">
        <v>35</v>
      </c>
      <c r="B17" s="109"/>
      <c r="C17" s="109"/>
      <c r="D17" s="109"/>
      <c r="E17" s="109"/>
      <c r="F17" s="109"/>
      <c r="G17" s="109"/>
      <c r="H17" s="109"/>
      <c r="I17" s="109"/>
      <c r="J17" s="109"/>
      <c r="K17" s="109"/>
      <c r="L17" s="109"/>
      <c r="M17" s="109"/>
      <c r="N17" s="109"/>
      <c r="O17" s="109"/>
      <c r="P17" s="51"/>
      <c r="Q17" s="109" t="s">
        <v>36</v>
      </c>
      <c r="R17" s="109"/>
      <c r="S17" s="109"/>
      <c r="T17" s="109"/>
      <c r="U17" s="109"/>
      <c r="V17" s="109"/>
      <c r="W17" s="109"/>
      <c r="X17" s="109"/>
      <c r="Y17" s="109"/>
      <c r="Z17" s="109"/>
      <c r="AA17" s="109"/>
      <c r="AB17" s="109"/>
      <c r="AC17" s="109"/>
      <c r="AD17" s="109"/>
      <c r="AE17" s="111"/>
      <c r="AG17" s="16"/>
      <c r="AH17" s="30" t="s">
        <v>37</v>
      </c>
      <c r="AI17" s="21" t="s">
        <v>38</v>
      </c>
      <c r="AJ17" s="17"/>
    </row>
    <row r="18" spans="1:36" ht="15.75" x14ac:dyDescent="0.2">
      <c r="A18" s="105">
        <f>DATE(2024,month,1)</f>
        <v>45474</v>
      </c>
      <c r="B18" s="106"/>
      <c r="C18" s="106"/>
      <c r="D18" s="106"/>
      <c r="E18" s="106"/>
      <c r="F18" s="106"/>
      <c r="G18" s="107"/>
      <c r="I18" s="105">
        <f>DATE(YEAR(A36+35),MONTH(A36+35),1)</f>
        <v>45566</v>
      </c>
      <c r="J18" s="106"/>
      <c r="K18" s="106"/>
      <c r="L18" s="106"/>
      <c r="M18" s="106"/>
      <c r="N18" s="106"/>
      <c r="O18" s="107"/>
      <c r="P18" s="48"/>
      <c r="Q18" s="105">
        <f>DATE(YEAR(I36+35),MONTH(I36+35),1)</f>
        <v>45658</v>
      </c>
      <c r="R18" s="106"/>
      <c r="S18" s="106"/>
      <c r="T18" s="106"/>
      <c r="U18" s="106"/>
      <c r="V18" s="106"/>
      <c r="W18" s="107"/>
      <c r="X18" s="11"/>
      <c r="Y18" s="105">
        <f>DATE(YEAR(Q36+35),MONTH(Q36+35),1)</f>
        <v>45748</v>
      </c>
      <c r="Z18" s="106"/>
      <c r="AA18" s="106"/>
      <c r="AB18" s="106"/>
      <c r="AC18" s="106"/>
      <c r="AD18" s="106"/>
      <c r="AE18" s="107"/>
      <c r="AG18" s="16"/>
      <c r="AH18" s="30" t="s">
        <v>39</v>
      </c>
      <c r="AI18" s="21" t="s">
        <v>40</v>
      </c>
      <c r="AJ18" s="17"/>
    </row>
    <row r="19" spans="1:36" x14ac:dyDescent="0.2">
      <c r="A19" s="12" t="str">
        <f>CHOOSE(1+MOD(startday+1-2,7),"Su","M","Tu","W","Th","F","Sa")</f>
        <v>Su</v>
      </c>
      <c r="B19" s="13" t="str">
        <f>CHOOSE(1+MOD(startday+2-2,7),"Su","M","Tu","W","Th","F","Sa")</f>
        <v>M</v>
      </c>
      <c r="C19" s="13" t="str">
        <f>CHOOSE(1+MOD(startday+3-2,7),"Su","M","Tu","W","Th","F","Sa")</f>
        <v>Tu</v>
      </c>
      <c r="D19" s="13" t="str">
        <f>CHOOSE(1+MOD(startday+4-2,7),"Su","M","Tu","W","Th","F","Sa")</f>
        <v>W</v>
      </c>
      <c r="E19" s="13" t="str">
        <f>CHOOSE(1+MOD(startday+5-2,7),"Su","M","Tu","W","Th","F","Sa")</f>
        <v>Th</v>
      </c>
      <c r="F19" s="13" t="str">
        <f>CHOOSE(1+MOD(startday+6-2,7),"Su","M","Tu","W","Th","F","Sa")</f>
        <v>F</v>
      </c>
      <c r="G19" s="14" t="str">
        <f>CHOOSE(1+MOD(startday+7-2,7),"Su","M","Tu","W","Th","F","Sa")</f>
        <v>Sa</v>
      </c>
      <c r="I19" s="12" t="str">
        <f>CHOOSE(1+MOD(startday+1-2,7),"Su","M","Tu","W","Th","F","Sa")</f>
        <v>Su</v>
      </c>
      <c r="J19" s="13" t="str">
        <f>CHOOSE(1+MOD(startday+2-2,7),"Su","M","Tu","W","Th","F","Sa")</f>
        <v>M</v>
      </c>
      <c r="K19" s="13" t="str">
        <f>CHOOSE(1+MOD(startday+3-2,7),"Su","M","Tu","W","Th","F","Sa")</f>
        <v>Tu</v>
      </c>
      <c r="L19" s="13" t="str">
        <f>CHOOSE(1+MOD(startday+4-2,7),"Su","M","Tu","W","Th","F","Sa")</f>
        <v>W</v>
      </c>
      <c r="M19" s="13" t="str">
        <f>CHOOSE(1+MOD(startday+5-2,7),"Su","M","Tu","W","Th","F","Sa")</f>
        <v>Th</v>
      </c>
      <c r="N19" s="13" t="str">
        <f>CHOOSE(1+MOD(startday+6-2,7),"Su","M","Tu","W","Th","F","Sa")</f>
        <v>F</v>
      </c>
      <c r="O19" s="14" t="str">
        <f>CHOOSE(1+MOD(startday+7-2,7),"Su","M","Tu","W","Th","F","Sa")</f>
        <v>Sa</v>
      </c>
      <c r="P19" s="49"/>
      <c r="Q19" s="12" t="str">
        <f>CHOOSE(1+MOD(startday+1-2,7),"Su","M","Tu","W","Th","F","Sa")</f>
        <v>Su</v>
      </c>
      <c r="R19" s="13" t="str">
        <f>CHOOSE(1+MOD(startday+2-2,7),"Su","M","Tu","W","Th","F","Sa")</f>
        <v>M</v>
      </c>
      <c r="S19" s="13" t="str">
        <f>CHOOSE(1+MOD(startday+3-2,7),"Su","M","Tu","W","Th","F","Sa")</f>
        <v>Tu</v>
      </c>
      <c r="T19" s="13" t="str">
        <f>CHOOSE(1+MOD(startday+4-2,7),"Su","M","Tu","W","Th","F","Sa")</f>
        <v>W</v>
      </c>
      <c r="U19" s="13" t="str">
        <f>CHOOSE(1+MOD(startday+5-2,7),"Su","M","Tu","W","Th","F","Sa")</f>
        <v>Th</v>
      </c>
      <c r="V19" s="13" t="str">
        <f>CHOOSE(1+MOD(startday+6-2,7),"Su","M","Tu","W","Th","F","Sa")</f>
        <v>F</v>
      </c>
      <c r="W19" s="14" t="str">
        <f>CHOOSE(1+MOD(startday+7-2,7),"Su","M","Tu","W","Th","F","Sa")</f>
        <v>Sa</v>
      </c>
      <c r="X19" s="26"/>
      <c r="Y19" s="12" t="str">
        <f>CHOOSE(1+MOD(startday+1-2,7),"Su","M","Tu","W","Th","F","Sa")</f>
        <v>Su</v>
      </c>
      <c r="Z19" s="13" t="str">
        <f>CHOOSE(1+MOD(startday+2-2,7),"Su","M","Tu","W","Th","F","Sa")</f>
        <v>M</v>
      </c>
      <c r="AA19" s="13" t="str">
        <f>CHOOSE(1+MOD(startday+3-2,7),"Su","M","Tu","W","Th","F","Sa")</f>
        <v>Tu</v>
      </c>
      <c r="AB19" s="13" t="str">
        <f>CHOOSE(1+MOD(startday+4-2,7),"Su","M","Tu","W","Th","F","Sa")</f>
        <v>W</v>
      </c>
      <c r="AC19" s="13" t="str">
        <f>CHOOSE(1+MOD(startday+5-2,7),"Su","M","Tu","W","Th","F","Sa")</f>
        <v>Th</v>
      </c>
      <c r="AD19" s="13" t="str">
        <f>CHOOSE(1+MOD(startday+6-2,7),"Su","M","Tu","W","Th","F","Sa")</f>
        <v>F</v>
      </c>
      <c r="AE19" s="14" t="str">
        <f>CHOOSE(1+MOD(startday+7-2,7),"Su","M","Tu","W","Th","F","Sa")</f>
        <v>Sa</v>
      </c>
      <c r="AG19" s="16"/>
      <c r="AH19" s="30" t="s">
        <v>41</v>
      </c>
      <c r="AI19" s="21" t="s">
        <v>42</v>
      </c>
      <c r="AJ19" s="17"/>
    </row>
    <row r="20" spans="1:36" ht="13.5" thickBot="1" x14ac:dyDescent="0.25">
      <c r="A20" s="18" t="str">
        <f>IF(WEEKDAY(A18,1)=startday,A18,"")</f>
        <v/>
      </c>
      <c r="B20" s="19">
        <v>1</v>
      </c>
      <c r="C20" s="19">
        <f>IF(B20="",IF(WEEKDAY(A18,1)=MOD(startday+1,7)+1,A18,""),B20+1)</f>
        <v>2</v>
      </c>
      <c r="D20" s="19">
        <f>IF(C20="",IF(WEEKDAY(A18,1)=MOD(startday+2,7)+1,A18,""),C20+1)</f>
        <v>3</v>
      </c>
      <c r="E20" s="34">
        <f>IF(D20="",IF(WEEKDAY(A18,1)=MOD(startday+3,7)+1,A18,""),D20+1)</f>
        <v>4</v>
      </c>
      <c r="F20" s="19">
        <f>IF(E20="",IF(WEEKDAY(A18,1)=MOD(startday+4,7)+1,A18,""),E20+1)</f>
        <v>5</v>
      </c>
      <c r="G20" s="20">
        <f>IF(F20="",IF(WEEKDAY(A18,1)=MOD(startday+5,7)+1,A18,""),F20+1)</f>
        <v>6</v>
      </c>
      <c r="I20" s="18" t="str">
        <f>IF(WEEKDAY(I18,1)=startday,I18,"")</f>
        <v/>
      </c>
      <c r="J20" s="19" t="str">
        <f>IF(I20="",IF(WEEKDAY(I18,1)=MOD(startday,7)+1,I18,""),I20+1)</f>
        <v/>
      </c>
      <c r="K20" s="19">
        <f>IF(J20="",IF(WEEKDAY(I18,1)=MOD(startday+1,7)+1,I18,""),J20+1)</f>
        <v>45566</v>
      </c>
      <c r="L20" s="19">
        <f>IF(K20="",IF(WEEKDAY(I18,1)=MOD(startday+2,7)+1,I18,""),K20+1)</f>
        <v>45567</v>
      </c>
      <c r="M20" s="35">
        <f>IF(L20="",IF(WEEKDAY(I18,1)=MOD(startday+3,7)+1,I18,""),L20+1)</f>
        <v>45568</v>
      </c>
      <c r="N20" s="76">
        <f>IF(M20="",IF(WEEKDAY(I18,1)=MOD(startday+4,7)+1,I18,""),M20+1)</f>
        <v>45569</v>
      </c>
      <c r="O20" s="36">
        <f>IF(N20="",IF(WEEKDAY(I18,1)=MOD(startday+5,7)+1,I18,""),N20+1)</f>
        <v>45570</v>
      </c>
      <c r="P20" s="50"/>
      <c r="Q20" s="18" t="str">
        <f>IF(WEEKDAY(Q18,1)=startday,Q18,"")</f>
        <v/>
      </c>
      <c r="R20" s="34" t="str">
        <f>IF(Q20="",IF(WEEKDAY(Q18,1)=MOD(startday,7)+1,Q18,""),Q20+1)</f>
        <v/>
      </c>
      <c r="S20" s="34" t="str">
        <f>IF(R20="",IF(WEEKDAY(Q18,1)=MOD(startday+1,7)+1,Q18,""),R20+1)</f>
        <v/>
      </c>
      <c r="T20" s="34">
        <f>IF(S20="",IF(WEEKDAY(Q18,1)=MOD(startday+2,7)+1,Q18,""),S20+1)</f>
        <v>45658</v>
      </c>
      <c r="U20" s="34">
        <f>IF(T20="",IF(WEEKDAY(Q18,1)=MOD(startday+3,7)+1,Q18,""),T20+1)</f>
        <v>45659</v>
      </c>
      <c r="V20" s="34">
        <f>IF(U20="",IF(WEEKDAY(Q18,1)=MOD(startday+4,7)+1,Q18,""),U20+1)</f>
        <v>45660</v>
      </c>
      <c r="W20" s="20">
        <f>IF(V20="",IF(WEEKDAY(Q18,1)=MOD(startday+5,7)+1,Q18,""),V20+1)</f>
        <v>45661</v>
      </c>
      <c r="X20" s="15"/>
      <c r="Y20" s="18" t="str">
        <f>IF(WEEKDAY(Y18,1)=startday,Y18,"")</f>
        <v/>
      </c>
      <c r="Z20" s="19" t="str">
        <f>IF(Y20="",IF(WEEKDAY(Y18,1)=MOD(startday,7)+1,Y18,""),Y20+1)</f>
        <v/>
      </c>
      <c r="AA20" s="19">
        <f>IF(Z20="",IF(WEEKDAY(Y18,1)=MOD(startday+1,7)+1,Y18,""),Z20+1)</f>
        <v>45748</v>
      </c>
      <c r="AB20" s="19">
        <f>IF(AA20="",IF(WEEKDAY(Y18,1)=MOD(startday+2,7)+1,Y18,""),AA20+1)</f>
        <v>45749</v>
      </c>
      <c r="AC20" s="19">
        <f>IF(AB20="",IF(WEEKDAY(Y18,1)=MOD(startday+3,7)+1,Y18,""),AB20+1)</f>
        <v>45750</v>
      </c>
      <c r="AD20" s="19">
        <f>IF(AC20="",IF(WEEKDAY(Y18,1)=MOD(startday+4,7)+1,Y18,""),AC20+1)</f>
        <v>45751</v>
      </c>
      <c r="AE20" s="20">
        <f>IF(AD20="",IF(WEEKDAY(Y18,1)=MOD(startday+5,7)+1,Y18,""),AD20+1)</f>
        <v>45752</v>
      </c>
      <c r="AG20" s="16"/>
      <c r="AH20" s="30"/>
      <c r="AI20" s="21"/>
      <c r="AJ20" s="17"/>
    </row>
    <row r="21" spans="1:36" ht="16.5" thickBot="1" x14ac:dyDescent="0.3">
      <c r="A21" s="18">
        <f>IF(G20="","",IF(MONTH(G20+1)&lt;&gt;MONTH(G20),"",G20+1))</f>
        <v>7</v>
      </c>
      <c r="B21" s="19">
        <f t="shared" ref="B21:G25" si="0">IF(A21="","",IF(MONTH(A21+1)&lt;&gt;MONTH(A21),"",A21+1))</f>
        <v>8</v>
      </c>
      <c r="C21" s="71">
        <f t="shared" si="0"/>
        <v>9</v>
      </c>
      <c r="D21" s="19">
        <f t="shared" si="0"/>
        <v>10</v>
      </c>
      <c r="E21" s="19">
        <f t="shared" si="0"/>
        <v>11</v>
      </c>
      <c r="F21" s="19">
        <f t="shared" si="0"/>
        <v>12</v>
      </c>
      <c r="G21" s="20">
        <f t="shared" si="0"/>
        <v>13</v>
      </c>
      <c r="I21" s="18">
        <f>IF(O20="","",IF(MONTH(O20+1)&lt;&gt;MONTH(O20),"",O20+1))</f>
        <v>45571</v>
      </c>
      <c r="J21" s="34">
        <f t="shared" ref="J21:O24" si="1">IF(I21="","",IF(MONTH(I21+1)&lt;&gt;MONTH(I21),"",I21+1))</f>
        <v>45572</v>
      </c>
      <c r="K21" s="34">
        <f t="shared" si="1"/>
        <v>45573</v>
      </c>
      <c r="L21" s="19">
        <f t="shared" si="1"/>
        <v>45574</v>
      </c>
      <c r="M21" s="35">
        <f t="shared" si="1"/>
        <v>45575</v>
      </c>
      <c r="N21" s="78">
        <f t="shared" si="1"/>
        <v>45576</v>
      </c>
      <c r="O21" s="36">
        <f t="shared" si="1"/>
        <v>45577</v>
      </c>
      <c r="P21" s="50"/>
      <c r="Q21" s="18">
        <f>IF(W20="","",IF(MONTH(W20+1)&lt;&gt;MONTH(W20),"",W20+1))</f>
        <v>45662</v>
      </c>
      <c r="R21" s="47">
        <f>IF(Q21="","",IF(MONTH(Q21+1)&lt;&gt;MONTH(Q21),"",Q21+1))</f>
        <v>45663</v>
      </c>
      <c r="S21" s="33">
        <f t="shared" ref="S21:T25" si="2">IF(R21="","",IF(MONTH(R21+1)&lt;&gt;MONTH(R21),"",R21+1))</f>
        <v>45664</v>
      </c>
      <c r="T21" s="19">
        <f>IF(S21="","",IF(MONTH(S21+1)&lt;&gt;MONTH(S21),"",S21+1))</f>
        <v>45665</v>
      </c>
      <c r="U21" s="19">
        <f t="shared" ref="U21:W25" si="3">IF(T21="","",IF(MONTH(T21+1)&lt;&gt;MONTH(T21),"",T21+1))</f>
        <v>45666</v>
      </c>
      <c r="V21" s="19">
        <f t="shared" si="3"/>
        <v>45667</v>
      </c>
      <c r="W21" s="20">
        <f t="shared" si="3"/>
        <v>45668</v>
      </c>
      <c r="X21" s="15"/>
      <c r="Y21" s="18">
        <f>IF(AE20="","",IF(MONTH(AE20+1)&lt;&gt;MONTH(AE20),"",AE20+1))</f>
        <v>45753</v>
      </c>
      <c r="Z21" s="19">
        <f>IF(Y21="","",IF(MONTH(Y21+1)&lt;&gt;MONTH(Y21),"",Y21+1))</f>
        <v>45754</v>
      </c>
      <c r="AA21" s="19">
        <f t="shared" ref="AA21:AB25" si="4">IF(Z21="","",IF(MONTH(Z21+1)&lt;&gt;MONTH(Z21),"",Z21+1))</f>
        <v>45755</v>
      </c>
      <c r="AB21" s="19">
        <f>IF(AA21="","",IF(MONTH(AA21+1)&lt;&gt;MONTH(AA21),"",AA21+1))</f>
        <v>45756</v>
      </c>
      <c r="AC21" s="19">
        <f t="shared" ref="AC21:AE25" si="5">IF(AB21="","",IF(MONTH(AB21+1)&lt;&gt;MONTH(AB21),"",AB21+1))</f>
        <v>45757</v>
      </c>
      <c r="AD21" s="19">
        <f t="shared" si="5"/>
        <v>45758</v>
      </c>
      <c r="AE21" s="20">
        <f t="shared" si="5"/>
        <v>45759</v>
      </c>
      <c r="AG21" s="16"/>
      <c r="AH21" s="110" t="s">
        <v>43</v>
      </c>
      <c r="AI21" s="110"/>
      <c r="AJ21" s="17"/>
    </row>
    <row r="22" spans="1:36" x14ac:dyDescent="0.2">
      <c r="A22" s="18">
        <f>IF(G21="","",IF(MONTH(G21+1)&lt;&gt;MONTH(G21),"",G21+1))</f>
        <v>14</v>
      </c>
      <c r="B22" s="19">
        <f t="shared" si="0"/>
        <v>15</v>
      </c>
      <c r="C22" s="19">
        <f t="shared" si="0"/>
        <v>16</v>
      </c>
      <c r="D22" s="19">
        <f t="shared" si="0"/>
        <v>17</v>
      </c>
      <c r="E22" s="19">
        <f t="shared" si="0"/>
        <v>18</v>
      </c>
      <c r="F22" s="19">
        <f t="shared" si="0"/>
        <v>19</v>
      </c>
      <c r="G22" s="20">
        <f t="shared" si="0"/>
        <v>20</v>
      </c>
      <c r="I22" s="18">
        <f>IF(O21="","",IF(MONTH(O21+1)&lt;&gt;MONTH(O21),"",O21+1))</f>
        <v>45578</v>
      </c>
      <c r="J22" s="19">
        <f t="shared" si="1"/>
        <v>45579</v>
      </c>
      <c r="K22" s="19">
        <f t="shared" si="1"/>
        <v>45580</v>
      </c>
      <c r="L22" s="19">
        <f t="shared" si="1"/>
        <v>45581</v>
      </c>
      <c r="M22" s="19">
        <f t="shared" si="1"/>
        <v>45582</v>
      </c>
      <c r="N22" s="37">
        <f t="shared" si="1"/>
        <v>45583</v>
      </c>
      <c r="O22" s="20">
        <f t="shared" si="1"/>
        <v>45584</v>
      </c>
      <c r="P22" s="50"/>
      <c r="Q22" s="18">
        <f t="shared" ref="Q22:Q25" si="6">IF(W21="","",IF(MONTH(W21+1)&lt;&gt;MONTH(W21),"",W21+1))</f>
        <v>45669</v>
      </c>
      <c r="R22" s="71">
        <f t="shared" ref="R22:R25" si="7">IF(Q22="","",IF(MONTH(Q22+1)&lt;&gt;MONTH(Q22),"",Q22+1))</f>
        <v>45670</v>
      </c>
      <c r="S22" s="19">
        <f t="shared" si="2"/>
        <v>45671</v>
      </c>
      <c r="T22" s="19">
        <f t="shared" si="2"/>
        <v>45672</v>
      </c>
      <c r="U22" s="19">
        <f t="shared" si="3"/>
        <v>45673</v>
      </c>
      <c r="V22" s="19">
        <f t="shared" si="3"/>
        <v>45674</v>
      </c>
      <c r="W22" s="20">
        <f t="shared" si="3"/>
        <v>45675</v>
      </c>
      <c r="X22" s="15"/>
      <c r="Y22" s="18">
        <f t="shared" ref="Y22:Y25" si="8">IF(AE21="","",IF(MONTH(AE21+1)&lt;&gt;MONTH(AE21),"",AE21+1))</f>
        <v>45760</v>
      </c>
      <c r="Z22" s="19">
        <f t="shared" ref="Z22:Z25" si="9">IF(Y22="","",IF(MONTH(Y22+1)&lt;&gt;MONTH(Y22),"",Y22+1))</f>
        <v>45761</v>
      </c>
      <c r="AA22" s="19">
        <f t="shared" si="4"/>
        <v>45762</v>
      </c>
      <c r="AB22" s="19">
        <f t="shared" si="4"/>
        <v>45763</v>
      </c>
      <c r="AC22" s="19">
        <f t="shared" si="5"/>
        <v>45764</v>
      </c>
      <c r="AD22" s="47">
        <f t="shared" si="5"/>
        <v>45765</v>
      </c>
      <c r="AE22" s="20">
        <f t="shared" si="5"/>
        <v>45766</v>
      </c>
      <c r="AG22" s="16"/>
      <c r="AH22" s="29" t="s">
        <v>44</v>
      </c>
      <c r="AI22" s="3" t="s">
        <v>45</v>
      </c>
      <c r="AJ22" s="17"/>
    </row>
    <row r="23" spans="1:36" x14ac:dyDescent="0.2">
      <c r="A23" s="18">
        <f>IF(G22="","",IF(MONTH(G22+1)&lt;&gt;MONTH(G22),"",G22+1))</f>
        <v>21</v>
      </c>
      <c r="B23" s="19">
        <f t="shared" si="0"/>
        <v>22</v>
      </c>
      <c r="C23" s="19">
        <f t="shared" si="0"/>
        <v>23</v>
      </c>
      <c r="D23" s="19">
        <f t="shared" si="0"/>
        <v>24</v>
      </c>
      <c r="E23" s="19">
        <f t="shared" si="0"/>
        <v>25</v>
      </c>
      <c r="F23" s="19">
        <f t="shared" si="0"/>
        <v>26</v>
      </c>
      <c r="G23" s="20">
        <f t="shared" si="0"/>
        <v>27</v>
      </c>
      <c r="I23" s="18">
        <f>IF(O22="","",IF(MONTH(O22+1)&lt;&gt;MONTH(O22),"",O22+1))</f>
        <v>45585</v>
      </c>
      <c r="J23" s="19">
        <f t="shared" si="1"/>
        <v>45586</v>
      </c>
      <c r="K23" s="19">
        <f t="shared" si="1"/>
        <v>45587</v>
      </c>
      <c r="L23" s="19">
        <f t="shared" si="1"/>
        <v>45588</v>
      </c>
      <c r="M23" s="19">
        <f t="shared" si="1"/>
        <v>45589</v>
      </c>
      <c r="N23" s="19">
        <f t="shared" si="1"/>
        <v>45590</v>
      </c>
      <c r="O23" s="20">
        <f t="shared" si="1"/>
        <v>45591</v>
      </c>
      <c r="P23" s="50"/>
      <c r="Q23" s="18">
        <f t="shared" si="6"/>
        <v>45676</v>
      </c>
      <c r="R23" s="34">
        <f t="shared" si="7"/>
        <v>45677</v>
      </c>
      <c r="S23" s="19">
        <f t="shared" si="2"/>
        <v>45678</v>
      </c>
      <c r="T23" s="19">
        <f t="shared" si="2"/>
        <v>45679</v>
      </c>
      <c r="U23" s="19">
        <f t="shared" si="3"/>
        <v>45680</v>
      </c>
      <c r="V23" s="19">
        <f t="shared" si="3"/>
        <v>45681</v>
      </c>
      <c r="W23" s="20">
        <f t="shared" si="3"/>
        <v>45682</v>
      </c>
      <c r="X23" s="15"/>
      <c r="Y23" s="18">
        <f t="shared" si="8"/>
        <v>45767</v>
      </c>
      <c r="Z23" s="19">
        <f t="shared" si="9"/>
        <v>45768</v>
      </c>
      <c r="AA23" s="19">
        <f t="shared" si="4"/>
        <v>45769</v>
      </c>
      <c r="AB23" s="19">
        <f t="shared" si="4"/>
        <v>45770</v>
      </c>
      <c r="AC23" s="19">
        <f t="shared" si="5"/>
        <v>45771</v>
      </c>
      <c r="AD23" s="19">
        <f t="shared" si="5"/>
        <v>45772</v>
      </c>
      <c r="AE23" s="20">
        <f t="shared" si="5"/>
        <v>45773</v>
      </c>
      <c r="AG23" s="16"/>
      <c r="AH23" s="30" t="s">
        <v>46</v>
      </c>
      <c r="AI23" s="21" t="s">
        <v>47</v>
      </c>
      <c r="AJ23" s="17"/>
    </row>
    <row r="24" spans="1:36" x14ac:dyDescent="0.2">
      <c r="A24" s="18">
        <f>IF(G23="","",IF(MONTH(G23+1)&lt;&gt;MONTH(G23),"",G23+1))</f>
        <v>28</v>
      </c>
      <c r="B24" s="19">
        <f t="shared" si="0"/>
        <v>29</v>
      </c>
      <c r="C24" s="19">
        <f t="shared" si="0"/>
        <v>30</v>
      </c>
      <c r="D24" s="19">
        <f t="shared" si="0"/>
        <v>31</v>
      </c>
      <c r="E24" s="19" t="str">
        <f t="shared" si="0"/>
        <v/>
      </c>
      <c r="F24" s="19" t="str">
        <f t="shared" si="0"/>
        <v/>
      </c>
      <c r="G24" s="20" t="str">
        <f t="shared" si="0"/>
        <v/>
      </c>
      <c r="I24" s="18">
        <f>IF(O23="","",IF(MONTH(O23+1)&lt;&gt;MONTH(O23),"",O23+1))</f>
        <v>45592</v>
      </c>
      <c r="J24" s="19">
        <f t="shared" si="1"/>
        <v>45593</v>
      </c>
      <c r="K24" s="19">
        <f t="shared" si="1"/>
        <v>45594</v>
      </c>
      <c r="L24" s="19">
        <f t="shared" si="1"/>
        <v>45595</v>
      </c>
      <c r="M24" s="19">
        <f t="shared" si="1"/>
        <v>45596</v>
      </c>
      <c r="N24" s="19" t="str">
        <f t="shared" si="1"/>
        <v/>
      </c>
      <c r="O24" s="20" t="str">
        <f t="shared" si="1"/>
        <v/>
      </c>
      <c r="P24" s="50"/>
      <c r="Q24" s="18">
        <f t="shared" si="6"/>
        <v>45683</v>
      </c>
      <c r="R24" s="19">
        <f t="shared" si="7"/>
        <v>45684</v>
      </c>
      <c r="S24" s="19">
        <f t="shared" si="2"/>
        <v>45685</v>
      </c>
      <c r="T24" s="19">
        <f t="shared" si="2"/>
        <v>45686</v>
      </c>
      <c r="U24" s="19">
        <f t="shared" si="3"/>
        <v>45687</v>
      </c>
      <c r="V24" s="19">
        <f t="shared" si="3"/>
        <v>45688</v>
      </c>
      <c r="W24" s="20" t="str">
        <f t="shared" si="3"/>
        <v/>
      </c>
      <c r="X24" s="15"/>
      <c r="Y24" s="18">
        <f t="shared" si="8"/>
        <v>45774</v>
      </c>
      <c r="Z24" s="19">
        <f t="shared" si="9"/>
        <v>45775</v>
      </c>
      <c r="AA24" s="19">
        <f t="shared" si="4"/>
        <v>45776</v>
      </c>
      <c r="AB24" s="19">
        <f t="shared" si="4"/>
        <v>45777</v>
      </c>
      <c r="AC24" s="19" t="str">
        <f t="shared" si="5"/>
        <v/>
      </c>
      <c r="AD24" s="19" t="str">
        <f t="shared" si="5"/>
        <v/>
      </c>
      <c r="AE24" s="20" t="str">
        <f t="shared" si="5"/>
        <v/>
      </c>
      <c r="AG24" s="16"/>
      <c r="AH24" s="30" t="s">
        <v>48</v>
      </c>
      <c r="AI24" s="21" t="s">
        <v>49</v>
      </c>
      <c r="AJ24" s="17"/>
    </row>
    <row r="25" spans="1:36" x14ac:dyDescent="0.2">
      <c r="A25" s="23" t="str">
        <f>IF(G24="","",IF(MONTH(G24+1)&lt;&gt;MONTH(G24),"",G24+1))</f>
        <v/>
      </c>
      <c r="B25" s="24" t="str">
        <f t="shared" si="0"/>
        <v/>
      </c>
      <c r="C25" s="24" t="str">
        <f t="shared" si="0"/>
        <v/>
      </c>
      <c r="D25" s="24" t="str">
        <f t="shared" si="0"/>
        <v/>
      </c>
      <c r="E25" s="24" t="str">
        <f t="shared" si="0"/>
        <v/>
      </c>
      <c r="F25" s="24" t="str">
        <f t="shared" si="0"/>
        <v/>
      </c>
      <c r="G25" s="25" t="str">
        <f t="shared" si="0"/>
        <v/>
      </c>
      <c r="H25" s="62">
        <v>22</v>
      </c>
      <c r="I25" s="43" t="str">
        <f>IF(O24="","",IF(MONTH(O24+1)&lt;&gt;MONTH(O24),"",O24+1))</f>
        <v/>
      </c>
      <c r="J25" s="44" t="str">
        <f>IF(I25="","",IF(MONTH(I25+1)&lt;&gt;MONTH(I25),"",I25+1))</f>
        <v/>
      </c>
      <c r="K25" s="44" t="str">
        <f>IF(J25="","",IF(MONTH(J25+1)&lt;&gt;MONTH(J25),"",J25+1))</f>
        <v/>
      </c>
      <c r="L25" s="44" t="str">
        <f>IF(K25="","",IF(MONTH(K25+1)&lt;&gt;MONTH(K25),"",K25+1))</f>
        <v/>
      </c>
      <c r="M25" s="44" t="str">
        <f>IF(L25="","",IF(MONTH(L25+1)&lt;&gt;MONTH(L25),"",L25+1))</f>
        <v/>
      </c>
      <c r="N25" s="44" t="str">
        <f>IF(M25="","",IF(MONTH(M25+1)&lt;&gt;MONTH(M25),"",M25+1))</f>
        <v/>
      </c>
      <c r="O25" s="42" t="s">
        <v>50</v>
      </c>
      <c r="P25" s="63">
        <v>21</v>
      </c>
      <c r="Q25" s="23" t="str">
        <f t="shared" si="6"/>
        <v/>
      </c>
      <c r="R25" s="24" t="str">
        <f t="shared" si="7"/>
        <v/>
      </c>
      <c r="S25" s="24" t="str">
        <f t="shared" si="2"/>
        <v/>
      </c>
      <c r="T25" s="24" t="str">
        <f t="shared" si="2"/>
        <v/>
      </c>
      <c r="U25" s="24" t="str">
        <f t="shared" si="3"/>
        <v/>
      </c>
      <c r="V25" s="24" t="str">
        <f t="shared" si="3"/>
        <v/>
      </c>
      <c r="W25" s="42" t="s">
        <v>51</v>
      </c>
      <c r="X25" s="64">
        <v>19</v>
      </c>
      <c r="Y25" s="23" t="str">
        <f t="shared" si="8"/>
        <v/>
      </c>
      <c r="Z25" s="24" t="str">
        <f t="shared" si="9"/>
        <v/>
      </c>
      <c r="AA25" s="24" t="str">
        <f t="shared" si="4"/>
        <v/>
      </c>
      <c r="AB25" s="24" t="str">
        <f t="shared" si="4"/>
        <v/>
      </c>
      <c r="AC25" s="24" t="str">
        <f t="shared" si="5"/>
        <v/>
      </c>
      <c r="AD25" s="24" t="str">
        <f t="shared" si="5"/>
        <v/>
      </c>
      <c r="AE25" s="42" t="s">
        <v>50</v>
      </c>
      <c r="AF25" s="62">
        <v>22</v>
      </c>
      <c r="AG25" s="16"/>
      <c r="AH25" s="30" t="s">
        <v>52</v>
      </c>
      <c r="AI25" s="21" t="s">
        <v>53</v>
      </c>
      <c r="AJ25" s="17"/>
    </row>
    <row r="26" spans="1:36" ht="12" customHeight="1" x14ac:dyDescent="0.2">
      <c r="H26" s="56"/>
      <c r="O26" s="88" t="s">
        <v>54</v>
      </c>
      <c r="P26" s="57"/>
      <c r="W26" s="88" t="s">
        <v>55</v>
      </c>
      <c r="X26" s="56"/>
      <c r="AE26" s="88" t="s">
        <v>56</v>
      </c>
      <c r="AF26" s="56"/>
      <c r="AG26" s="16"/>
      <c r="AH26" s="30" t="s">
        <v>57</v>
      </c>
      <c r="AI26" s="21" t="s">
        <v>58</v>
      </c>
      <c r="AJ26" s="17"/>
    </row>
    <row r="27" spans="1:36" ht="12" customHeight="1" x14ac:dyDescent="0.2">
      <c r="A27" s="102">
        <f>DATE(YEAR(A18+35),MONTH(A18+35),1)</f>
        <v>45505</v>
      </c>
      <c r="B27" s="103"/>
      <c r="C27" s="103"/>
      <c r="D27" s="103"/>
      <c r="E27" s="103"/>
      <c r="F27" s="103"/>
      <c r="G27" s="104"/>
      <c r="H27" s="56"/>
      <c r="I27" s="102">
        <f>DATE(YEAR(I18+35),MONTH(I18+35),1)</f>
        <v>45597</v>
      </c>
      <c r="J27" s="103"/>
      <c r="K27" s="103"/>
      <c r="L27" s="103"/>
      <c r="M27" s="103"/>
      <c r="N27" s="103"/>
      <c r="O27" s="104"/>
      <c r="P27" s="57"/>
      <c r="Q27" s="102">
        <f>DATE(YEAR(Q18+35),MONTH(Q18+35),1)</f>
        <v>45689</v>
      </c>
      <c r="R27" s="103"/>
      <c r="S27" s="103"/>
      <c r="T27" s="103"/>
      <c r="U27" s="103"/>
      <c r="V27" s="103"/>
      <c r="W27" s="104"/>
      <c r="X27" s="56"/>
      <c r="Y27" s="102">
        <f>DATE(YEAR(Y18+35),MONTH(Y18+35),1)</f>
        <v>45778</v>
      </c>
      <c r="Z27" s="103"/>
      <c r="AA27" s="103"/>
      <c r="AB27" s="103"/>
      <c r="AC27" s="103"/>
      <c r="AD27" s="103"/>
      <c r="AE27" s="104"/>
      <c r="AF27" s="56"/>
      <c r="AG27" s="16"/>
      <c r="AH27" s="30" t="s">
        <v>59</v>
      </c>
      <c r="AI27" s="21" t="s">
        <v>60</v>
      </c>
      <c r="AJ27" s="17"/>
    </row>
    <row r="28" spans="1:36" ht="12" customHeight="1" x14ac:dyDescent="0.2">
      <c r="A28" s="12" t="str">
        <f>CHOOSE(1+MOD(startday+1-2,7),"Su","M","Tu","W","Th","F","Sa")</f>
        <v>Su</v>
      </c>
      <c r="B28" s="13" t="str">
        <f>CHOOSE(1+MOD(startday+2-2,7),"Su","M","Tu","W","Th","F","Sa")</f>
        <v>M</v>
      </c>
      <c r="C28" s="13" t="str">
        <f>CHOOSE(1+MOD(startday+3-2,7),"Su","M","Tu","W","Th","F","Sa")</f>
        <v>Tu</v>
      </c>
      <c r="D28" s="13" t="str">
        <f>CHOOSE(1+MOD(startday+4-2,7),"Su","M","Tu","W","Th","F","Sa")</f>
        <v>W</v>
      </c>
      <c r="E28" s="13" t="str">
        <f>CHOOSE(1+MOD(startday+5-2,7),"Su","M","Tu","W","Th","F","Sa")</f>
        <v>Th</v>
      </c>
      <c r="F28" s="13" t="str">
        <f>CHOOSE(1+MOD(startday+6-2,7),"Su","M","Tu","W","Th","F","Sa")</f>
        <v>F</v>
      </c>
      <c r="G28" s="14" t="str">
        <f>CHOOSE(1+MOD(startday+7-2,7),"Su","M","Tu","W","Th","F","Sa")</f>
        <v>Sa</v>
      </c>
      <c r="H28" s="56"/>
      <c r="I28" s="12" t="str">
        <f>CHOOSE(1+MOD(startday+1-2,7),"Su","M","Tu","W","Th","F","Sa")</f>
        <v>Su</v>
      </c>
      <c r="J28" s="13" t="str">
        <f>CHOOSE(1+MOD(startday+2-2,7),"Su","M","Tu","W","Th","F","Sa")</f>
        <v>M</v>
      </c>
      <c r="K28" s="13" t="str">
        <f>CHOOSE(1+MOD(startday+3-2,7),"Su","M","Tu","W","Th","F","Sa")</f>
        <v>Tu</v>
      </c>
      <c r="L28" s="13" t="str">
        <f>CHOOSE(1+MOD(startday+4-2,7),"Su","M","Tu","W","Th","F","Sa")</f>
        <v>W</v>
      </c>
      <c r="M28" s="13" t="str">
        <f>CHOOSE(1+MOD(startday+5-2,7),"Su","M","Tu","W","Th","F","Sa")</f>
        <v>Th</v>
      </c>
      <c r="N28" s="13" t="str">
        <f>CHOOSE(1+MOD(startday+6-2,7),"Su","M","Tu","W","Th","F","Sa")</f>
        <v>F</v>
      </c>
      <c r="O28" s="14" t="str">
        <f>CHOOSE(1+MOD(startday+7-2,7),"Su","M","Tu","W","Th","F","Sa")</f>
        <v>Sa</v>
      </c>
      <c r="P28" s="57"/>
      <c r="Q28" s="12" t="str">
        <f>CHOOSE(1+MOD(startday+1-2,7),"Su","M","Tu","W","Th","F","Sa")</f>
        <v>Su</v>
      </c>
      <c r="R28" s="13" t="str">
        <f>CHOOSE(1+MOD(startday+2-2,7),"Su","M","Tu","W","Th","F","Sa")</f>
        <v>M</v>
      </c>
      <c r="S28" s="13" t="str">
        <f>CHOOSE(1+MOD(startday+3-2,7),"Su","M","Tu","W","Th","F","Sa")</f>
        <v>Tu</v>
      </c>
      <c r="T28" s="13" t="str">
        <f>CHOOSE(1+MOD(startday+4-2,7),"Su","M","Tu","W","Th","F","Sa")</f>
        <v>W</v>
      </c>
      <c r="U28" s="13" t="str">
        <f>CHOOSE(1+MOD(startday+5-2,7),"Su","M","Tu","W","Th","F","Sa")</f>
        <v>Th</v>
      </c>
      <c r="V28" s="13" t="str">
        <f>CHOOSE(1+MOD(startday+6-2,7),"Su","M","Tu","W","Th","F","Sa")</f>
        <v>F</v>
      </c>
      <c r="W28" s="14" t="str">
        <f>CHOOSE(1+MOD(startday+7-2,7),"Su","M","Tu","W","Th","F","Sa")</f>
        <v>Sa</v>
      </c>
      <c r="X28" s="56"/>
      <c r="Y28" s="12" t="str">
        <f>CHOOSE(1+MOD(startday+1-2,7),"Su","M","Tu","W","Th","F","Sa")</f>
        <v>Su</v>
      </c>
      <c r="Z28" s="13" t="str">
        <f>CHOOSE(1+MOD(startday+2-2,7),"Su","M","Tu","W","Th","F","Sa")</f>
        <v>M</v>
      </c>
      <c r="AA28" s="13" t="str">
        <f>CHOOSE(1+MOD(startday+3-2,7),"Su","M","Tu","W","Th","F","Sa")</f>
        <v>Tu</v>
      </c>
      <c r="AB28" s="13" t="str">
        <f>CHOOSE(1+MOD(startday+4-2,7),"Su","M","Tu","W","Th","F","Sa")</f>
        <v>W</v>
      </c>
      <c r="AC28" s="13" t="str">
        <f>CHOOSE(1+MOD(startday+5-2,7),"Su","M","Tu","W","Th","F","Sa")</f>
        <v>Th</v>
      </c>
      <c r="AD28" s="13" t="str">
        <f>CHOOSE(1+MOD(startday+6-2,7),"Su","M","Tu","W","Th","F","Sa")</f>
        <v>F</v>
      </c>
      <c r="AE28" s="14" t="str">
        <f>CHOOSE(1+MOD(startday+7-2,7),"Su","M","Tu","W","Th","F","Sa")</f>
        <v>Sa</v>
      </c>
      <c r="AF28" s="56"/>
      <c r="AG28" s="16"/>
      <c r="AH28" s="30" t="s">
        <v>61</v>
      </c>
      <c r="AI28" s="21" t="s">
        <v>53</v>
      </c>
      <c r="AJ28" s="17"/>
    </row>
    <row r="29" spans="1:36" ht="12" customHeight="1" x14ac:dyDescent="0.2">
      <c r="A29" s="18" t="str">
        <f>IF(WEEKDAY(A27,1)=startday,A27,"")</f>
        <v/>
      </c>
      <c r="B29" s="19" t="str">
        <f>IF(A29="",IF(WEEKDAY(A27,1)=MOD(startday,7)+1,A27,""),A29+1)</f>
        <v/>
      </c>
      <c r="C29" s="47"/>
      <c r="D29" s="47"/>
      <c r="E29" s="47">
        <v>1</v>
      </c>
      <c r="F29" s="47">
        <f>IF(E29="",IF(WEEKDAY(A27,1)=MOD(startday+4,7)+1,A27,""),E29+1)</f>
        <v>2</v>
      </c>
      <c r="G29" s="20">
        <f>IF(F29="",IF(WEEKDAY(A27,1)=MOD(startday+5,7)+1,A27,""),F29+1)</f>
        <v>3</v>
      </c>
      <c r="H29" s="56"/>
      <c r="I29" s="18" t="str">
        <f>IF(WEEKDAY(I27,1)=startday,I27,"")</f>
        <v/>
      </c>
      <c r="J29" s="19" t="str">
        <f>IF(I29="",IF(WEEKDAY(I27,1)=MOD(startday,7)+1,I27,""),I29+1)</f>
        <v/>
      </c>
      <c r="K29" s="19" t="str">
        <f>IF(J29="",IF(WEEKDAY(I27,1)=MOD(startday+1,7)+1,I27,""),J29+1)</f>
        <v/>
      </c>
      <c r="L29" s="19" t="str">
        <f>IF(K29="",IF(WEEKDAY(I27,1)=MOD(startday+2,7)+1,I27,""),K29+1)</f>
        <v/>
      </c>
      <c r="M29" s="19" t="str">
        <f>IF(L29="",IF(WEEKDAY(I27,1)=MOD(startday+3,7)+1,I27,""),L29+1)</f>
        <v/>
      </c>
      <c r="N29" s="19">
        <f>IF(M29="",IF(WEEKDAY(I27,1)=MOD(startday+4,7)+1,I27,""),M29+1)</f>
        <v>45597</v>
      </c>
      <c r="O29" s="20">
        <f>IF(N29="",IF(WEEKDAY(I27,1)=MOD(startday+5,7)+1,I27,""),N29+1)</f>
        <v>45598</v>
      </c>
      <c r="P29" s="57"/>
      <c r="Q29" s="18" t="str">
        <f>IF(WEEKDAY(Q27,1)=startday,Q27,"")</f>
        <v/>
      </c>
      <c r="R29" s="19" t="str">
        <f>IF(Q29="",IF(WEEKDAY(Q27,1)=MOD(startday,7)+1,Q27,""),Q29+1)</f>
        <v/>
      </c>
      <c r="S29" s="19" t="str">
        <f>IF(R29="",IF(WEEKDAY(Q27,1)=MOD(startday+1,7)+1,Q27,""),R29+1)</f>
        <v/>
      </c>
      <c r="T29" s="19" t="str">
        <f>IF(S29="",IF(WEEKDAY(Q27,1)=MOD(startday+2,7)+1,Q27,""),S29+1)</f>
        <v/>
      </c>
      <c r="U29" s="19" t="str">
        <f>IF(T29="",IF(WEEKDAY(Q27,1)=MOD(startday+3,7)+1,Q27,""),T29+1)</f>
        <v/>
      </c>
      <c r="V29" s="19" t="str">
        <f>IF(U29="",IF(WEEKDAY(Q27,1)=MOD(startday+4,7)+1,Q27,""),U29+1)</f>
        <v/>
      </c>
      <c r="W29" s="20">
        <f>IF(V29="",IF(WEEKDAY(Q27,1)=MOD(startday+5,7)+1,Q27,""),V29+1)</f>
        <v>45689</v>
      </c>
      <c r="X29" s="56"/>
      <c r="Y29" s="18" t="str">
        <f>IF(WEEKDAY(Y27,1)=startday,Y27,"")</f>
        <v/>
      </c>
      <c r="Z29" s="19" t="str">
        <f>IF(Y29="",IF(WEEKDAY(Y27,1)=MOD(startday,7)+1,Y27,""),Y29+1)</f>
        <v/>
      </c>
      <c r="AA29" s="19" t="str">
        <f>IF(Z29="",IF(WEEKDAY(Y27,1)=MOD(startday+1,7)+1,Y27,""),Z29+1)</f>
        <v/>
      </c>
      <c r="AB29" s="19" t="str">
        <f>IF(AA29="",IF(WEEKDAY(Y27,1)=MOD(startday+2,7)+1,Y27,""),AA29+1)</f>
        <v/>
      </c>
      <c r="AC29" s="19">
        <f>IF(AB29="",IF(WEEKDAY(Y27,1)=MOD(startday+3,7)+1,Y27,""),AB29+1)</f>
        <v>45778</v>
      </c>
      <c r="AD29" s="19">
        <f>IF(AC29="",IF(WEEKDAY(Y27,1)=MOD(startday+4,7)+1,Y27,""),AC29+1)</f>
        <v>45779</v>
      </c>
      <c r="AE29" s="20">
        <f>IF(AD29="",IF(WEEKDAY(Y27,1)=MOD(startday+5,7)+1,Y27,""),AD29+1)</f>
        <v>45780</v>
      </c>
      <c r="AF29" s="56"/>
      <c r="AG29" s="16"/>
      <c r="AH29" s="30" t="s">
        <v>62</v>
      </c>
      <c r="AI29" s="21" t="s">
        <v>63</v>
      </c>
      <c r="AJ29" s="17"/>
    </row>
    <row r="30" spans="1:36" ht="12" customHeight="1" x14ac:dyDescent="0.2">
      <c r="A30" s="18">
        <f>IF(G29="","",IF(MONTH(G29+1)&lt;&gt;MONTH(G29),"",G29+1))</f>
        <v>4</v>
      </c>
      <c r="B30" s="47">
        <f>IF(A30="","",IF(MONTH(A30+1)&lt;&gt;MONTH(A30),"",A30+1))</f>
        <v>5</v>
      </c>
      <c r="C30" s="47">
        <f t="shared" ref="C30:D34" si="10">IF(B30="","",IF(MONTH(B30+1)&lt;&gt;MONTH(B30),"",B30+1))</f>
        <v>6</v>
      </c>
      <c r="D30" s="33">
        <f>IF(C30="","",IF(MONTH(C30+1)&lt;&gt;MONTH(C30),"",C30+1))</f>
        <v>7</v>
      </c>
      <c r="E30" s="71">
        <f t="shared" ref="E30:G34" si="11">IF(D30="","",IF(MONTH(D30+1)&lt;&gt;MONTH(D30),"",D30+1))</f>
        <v>8</v>
      </c>
      <c r="F30" s="19">
        <f t="shared" si="11"/>
        <v>9</v>
      </c>
      <c r="G30" s="20">
        <f t="shared" si="11"/>
        <v>10</v>
      </c>
      <c r="H30" s="56"/>
      <c r="I30" s="18">
        <f>IF(O29="","",IF(MONTH(O29+1)&lt;&gt;MONTH(O29),"",O29+1))</f>
        <v>45599</v>
      </c>
      <c r="J30" s="19">
        <f>IF(I30="","",IF(MONTH(I30+1)&lt;&gt;MONTH(I30),"",I30+1))</f>
        <v>45600</v>
      </c>
      <c r="K30" s="19">
        <f t="shared" ref="K30:L34" si="12">IF(J30="","",IF(MONTH(J30+1)&lt;&gt;MONTH(J30),"",J30+1))</f>
        <v>45601</v>
      </c>
      <c r="L30" s="19">
        <f>IF(K30="","",IF(MONTH(K30+1)&lt;&gt;MONTH(K30),"",K30+1))</f>
        <v>45602</v>
      </c>
      <c r="M30" s="19">
        <f t="shared" ref="M30:O34" si="13">IF(L30="","",IF(MONTH(L30+1)&lt;&gt;MONTH(L30),"",L30+1))</f>
        <v>45603</v>
      </c>
      <c r="N30" s="71">
        <f t="shared" si="13"/>
        <v>45604</v>
      </c>
      <c r="O30" s="20">
        <f t="shared" si="13"/>
        <v>45605</v>
      </c>
      <c r="P30" s="57"/>
      <c r="Q30" s="18">
        <f>IF(W29="","",IF(MONTH(W29+1)&lt;&gt;MONTH(W29),"",W29+1))</f>
        <v>45690</v>
      </c>
      <c r="R30" s="19">
        <f>IF(Q30="","",IF(MONTH(Q30+1)&lt;&gt;MONTH(Q30),"",Q30+1))</f>
        <v>45691</v>
      </c>
      <c r="S30" s="19">
        <f t="shared" ref="S30:T34" si="14">IF(R30="","",IF(MONTH(R30+1)&lt;&gt;MONTH(R30),"",R30+1))</f>
        <v>45692</v>
      </c>
      <c r="T30" s="19">
        <f>IF(S30="","",IF(MONTH(S30+1)&lt;&gt;MONTH(S30),"",S30+1))</f>
        <v>45693</v>
      </c>
      <c r="U30" s="19">
        <f t="shared" ref="U30:W34" si="15">IF(T30="","",IF(MONTH(T30+1)&lt;&gt;MONTH(T30),"",T30+1))</f>
        <v>45694</v>
      </c>
      <c r="V30" s="19">
        <f t="shared" si="15"/>
        <v>45695</v>
      </c>
      <c r="W30" s="20">
        <f t="shared" si="15"/>
        <v>45696</v>
      </c>
      <c r="X30" s="56"/>
      <c r="Y30" s="18">
        <f>IF(AE29="","",IF(MONTH(AE29+1)&lt;&gt;MONTH(AE29),"",AE29+1))</f>
        <v>45781</v>
      </c>
      <c r="Z30" s="19">
        <f>IF(Y30="","",IF(MONTH(Y30+1)&lt;&gt;MONTH(Y30),"",Y30+1))</f>
        <v>45782</v>
      </c>
      <c r="AA30" s="19">
        <f t="shared" ref="AA30:AB34" si="16">IF(Z30="","",IF(MONTH(Z30+1)&lt;&gt;MONTH(Z30),"",Z30+1))</f>
        <v>45783</v>
      </c>
      <c r="AB30" s="19">
        <f>IF(AA30="","",IF(MONTH(AA30+1)&lt;&gt;MONTH(AA30),"",AA30+1))</f>
        <v>45784</v>
      </c>
      <c r="AC30" s="19">
        <f t="shared" ref="AC30:AE34" si="17">IF(AB30="","",IF(MONTH(AB30+1)&lt;&gt;MONTH(AB30),"",AB30+1))</f>
        <v>45785</v>
      </c>
      <c r="AD30" s="19">
        <f t="shared" si="17"/>
        <v>45786</v>
      </c>
      <c r="AE30" s="20">
        <f t="shared" si="17"/>
        <v>45787</v>
      </c>
      <c r="AF30" s="56"/>
      <c r="AG30" s="16"/>
      <c r="AH30" s="30" t="s">
        <v>64</v>
      </c>
      <c r="AI30" s="21" t="s">
        <v>65</v>
      </c>
      <c r="AJ30" s="17"/>
    </row>
    <row r="31" spans="1:36" ht="12" customHeight="1" thickBot="1" x14ac:dyDescent="0.25">
      <c r="A31" s="18">
        <f t="shared" ref="A31:A34" si="18">IF(G30="","",IF(MONTH(G30+1)&lt;&gt;MONTH(G30),"",G30+1))</f>
        <v>11</v>
      </c>
      <c r="B31" s="19">
        <f t="shared" ref="B31:B34" si="19">IF(A31="","",IF(MONTH(A31+1)&lt;&gt;MONTH(A31),"",A31+1))</f>
        <v>12</v>
      </c>
      <c r="C31" s="19">
        <f t="shared" si="10"/>
        <v>13</v>
      </c>
      <c r="D31" s="19">
        <f t="shared" si="10"/>
        <v>14</v>
      </c>
      <c r="E31" s="19">
        <f t="shared" si="11"/>
        <v>15</v>
      </c>
      <c r="F31" s="19">
        <f t="shared" si="11"/>
        <v>16</v>
      </c>
      <c r="G31" s="20">
        <f t="shared" si="11"/>
        <v>17</v>
      </c>
      <c r="H31" s="56"/>
      <c r="I31" s="18">
        <f t="shared" ref="I31:I34" si="20">IF(O30="","",IF(MONTH(O30+1)&lt;&gt;MONTH(O30),"",O30+1))</f>
        <v>45606</v>
      </c>
      <c r="J31" s="34">
        <f t="shared" ref="J31:J34" si="21">IF(I31="","",IF(MONTH(I31+1)&lt;&gt;MONTH(I31),"",I31+1))</f>
        <v>45607</v>
      </c>
      <c r="K31" s="19">
        <f t="shared" si="12"/>
        <v>45608</v>
      </c>
      <c r="L31" s="19">
        <f t="shared" si="12"/>
        <v>45609</v>
      </c>
      <c r="M31" s="19">
        <f t="shared" si="13"/>
        <v>45610</v>
      </c>
      <c r="N31" s="19">
        <f t="shared" si="13"/>
        <v>45611</v>
      </c>
      <c r="O31" s="20">
        <f t="shared" si="13"/>
        <v>45612</v>
      </c>
      <c r="P31" s="57"/>
      <c r="Q31" s="18">
        <f t="shared" ref="Q31:Q34" si="22">IF(W30="","",IF(MONTH(W30+1)&lt;&gt;MONTH(W30),"",W30+1))</f>
        <v>45697</v>
      </c>
      <c r="R31" s="47">
        <f t="shared" ref="R31:R34" si="23">IF(Q31="","",IF(MONTH(Q31+1)&lt;&gt;MONTH(Q31),"",Q31+1))</f>
        <v>45698</v>
      </c>
      <c r="S31" s="19">
        <f t="shared" si="14"/>
        <v>45699</v>
      </c>
      <c r="T31" s="19">
        <f t="shared" si="14"/>
        <v>45700</v>
      </c>
      <c r="U31" s="19">
        <f t="shared" si="15"/>
        <v>45701</v>
      </c>
      <c r="V31" s="19">
        <f t="shared" si="15"/>
        <v>45702</v>
      </c>
      <c r="W31" s="20">
        <f t="shared" si="15"/>
        <v>45703</v>
      </c>
      <c r="X31" s="56"/>
      <c r="Y31" s="18">
        <f t="shared" ref="Y31:Y34" si="24">IF(AE30="","",IF(MONTH(AE30+1)&lt;&gt;MONTH(AE30),"",AE30+1))</f>
        <v>45788</v>
      </c>
      <c r="Z31" s="19">
        <f t="shared" ref="Z31:Z34" si="25">IF(Y31="","",IF(MONTH(Y31+1)&lt;&gt;MONTH(Y31),"",Y31+1))</f>
        <v>45789</v>
      </c>
      <c r="AA31" s="19">
        <f t="shared" si="16"/>
        <v>45790</v>
      </c>
      <c r="AB31" s="38">
        <f t="shared" si="16"/>
        <v>45791</v>
      </c>
      <c r="AC31" s="38">
        <f t="shared" si="17"/>
        <v>45792</v>
      </c>
      <c r="AD31" s="19">
        <f t="shared" si="17"/>
        <v>45793</v>
      </c>
      <c r="AE31" s="20">
        <f t="shared" si="17"/>
        <v>45794</v>
      </c>
      <c r="AF31" s="56"/>
      <c r="AG31" s="16"/>
      <c r="AH31" s="30" t="s">
        <v>66</v>
      </c>
      <c r="AI31" s="21" t="s">
        <v>67</v>
      </c>
      <c r="AJ31" s="17"/>
    </row>
    <row r="32" spans="1:36" ht="12" customHeight="1" thickBot="1" x14ac:dyDescent="0.25">
      <c r="A32" s="18">
        <f t="shared" si="18"/>
        <v>18</v>
      </c>
      <c r="B32" s="19">
        <f t="shared" si="19"/>
        <v>19</v>
      </c>
      <c r="C32" s="19">
        <f t="shared" si="10"/>
        <v>20</v>
      </c>
      <c r="D32" s="19">
        <f t="shared" si="10"/>
        <v>21</v>
      </c>
      <c r="E32" s="19">
        <f t="shared" si="11"/>
        <v>22</v>
      </c>
      <c r="F32" s="19">
        <f t="shared" si="11"/>
        <v>23</v>
      </c>
      <c r="G32" s="20">
        <f t="shared" si="11"/>
        <v>24</v>
      </c>
      <c r="H32" s="56"/>
      <c r="I32" s="18">
        <f t="shared" si="20"/>
        <v>45613</v>
      </c>
      <c r="J32" s="71">
        <f t="shared" si="21"/>
        <v>45614</v>
      </c>
      <c r="K32" s="71">
        <f t="shared" si="12"/>
        <v>45615</v>
      </c>
      <c r="L32" s="71">
        <f t="shared" si="12"/>
        <v>45616</v>
      </c>
      <c r="M32" s="71">
        <f t="shared" si="13"/>
        <v>45617</v>
      </c>
      <c r="N32" s="71">
        <f t="shared" si="13"/>
        <v>45618</v>
      </c>
      <c r="O32" s="20">
        <f t="shared" si="13"/>
        <v>45619</v>
      </c>
      <c r="P32" s="57"/>
      <c r="Q32" s="18">
        <f t="shared" si="22"/>
        <v>45704</v>
      </c>
      <c r="R32" s="71">
        <f t="shared" si="23"/>
        <v>45705</v>
      </c>
      <c r="S32" s="19">
        <f t="shared" si="14"/>
        <v>45706</v>
      </c>
      <c r="T32" s="19">
        <f t="shared" si="14"/>
        <v>45707</v>
      </c>
      <c r="U32" s="19">
        <f t="shared" si="15"/>
        <v>45708</v>
      </c>
      <c r="V32" s="19">
        <f t="shared" si="15"/>
        <v>45709</v>
      </c>
      <c r="W32" s="20">
        <f t="shared" si="15"/>
        <v>45710</v>
      </c>
      <c r="X32" s="56"/>
      <c r="Y32" s="18">
        <f t="shared" si="24"/>
        <v>45795</v>
      </c>
      <c r="Z32" s="19">
        <f t="shared" si="25"/>
        <v>45796</v>
      </c>
      <c r="AA32" s="19">
        <f t="shared" si="16"/>
        <v>45797</v>
      </c>
      <c r="AB32" s="35">
        <f t="shared" si="16"/>
        <v>45798</v>
      </c>
      <c r="AC32" s="80">
        <f t="shared" si="17"/>
        <v>45799</v>
      </c>
      <c r="AD32" s="79">
        <f t="shared" si="17"/>
        <v>45800</v>
      </c>
      <c r="AE32" s="20">
        <f t="shared" si="17"/>
        <v>45801</v>
      </c>
      <c r="AF32" s="56"/>
      <c r="AG32" s="16"/>
      <c r="AH32" s="30" t="s">
        <v>68</v>
      </c>
      <c r="AI32" s="21" t="s">
        <v>69</v>
      </c>
      <c r="AJ32" s="17"/>
    </row>
    <row r="33" spans="1:36" ht="12" customHeight="1" x14ac:dyDescent="0.2">
      <c r="A33" s="18">
        <f t="shared" si="18"/>
        <v>25</v>
      </c>
      <c r="B33" s="19">
        <f t="shared" si="19"/>
        <v>26</v>
      </c>
      <c r="C33" s="19">
        <f t="shared" si="10"/>
        <v>27</v>
      </c>
      <c r="D33" s="19">
        <f t="shared" si="10"/>
        <v>28</v>
      </c>
      <c r="E33" s="19">
        <f t="shared" si="11"/>
        <v>29</v>
      </c>
      <c r="F33" s="19">
        <f t="shared" si="11"/>
        <v>30</v>
      </c>
      <c r="G33" s="20">
        <f t="shared" si="11"/>
        <v>31</v>
      </c>
      <c r="H33" s="56"/>
      <c r="I33" s="18">
        <f t="shared" si="20"/>
        <v>45620</v>
      </c>
      <c r="J33" s="34">
        <f t="shared" si="21"/>
        <v>45621</v>
      </c>
      <c r="K33" s="34">
        <f t="shared" si="12"/>
        <v>45622</v>
      </c>
      <c r="L33" s="34">
        <f t="shared" si="12"/>
        <v>45623</v>
      </c>
      <c r="M33" s="34">
        <f t="shared" si="13"/>
        <v>45624</v>
      </c>
      <c r="N33" s="34">
        <f t="shared" si="13"/>
        <v>45625</v>
      </c>
      <c r="O33" s="20">
        <f t="shared" si="13"/>
        <v>45626</v>
      </c>
      <c r="P33" s="57"/>
      <c r="Q33" s="18">
        <f t="shared" si="22"/>
        <v>45711</v>
      </c>
      <c r="R33" s="19">
        <f t="shared" si="23"/>
        <v>45712</v>
      </c>
      <c r="S33" s="19">
        <f t="shared" si="14"/>
        <v>45713</v>
      </c>
      <c r="T33" s="19">
        <f t="shared" si="14"/>
        <v>45714</v>
      </c>
      <c r="U33" s="19">
        <f t="shared" si="15"/>
        <v>45715</v>
      </c>
      <c r="V33" s="19">
        <f t="shared" si="15"/>
        <v>45716</v>
      </c>
      <c r="W33" s="20" t="str">
        <f t="shared" si="15"/>
        <v/>
      </c>
      <c r="X33" s="56"/>
      <c r="Y33" s="18">
        <f t="shared" si="24"/>
        <v>45802</v>
      </c>
      <c r="Z33" s="45">
        <f t="shared" si="25"/>
        <v>45803</v>
      </c>
      <c r="AA33" s="38">
        <f t="shared" si="16"/>
        <v>45804</v>
      </c>
      <c r="AB33" s="52">
        <f t="shared" si="16"/>
        <v>45805</v>
      </c>
      <c r="AC33" s="37">
        <f t="shared" si="17"/>
        <v>45806</v>
      </c>
      <c r="AD33" s="19">
        <f t="shared" si="17"/>
        <v>45807</v>
      </c>
      <c r="AE33" s="20">
        <f t="shared" si="17"/>
        <v>45808</v>
      </c>
      <c r="AF33" s="56"/>
      <c r="AG33" s="16"/>
      <c r="AH33" s="30"/>
      <c r="AI33" s="21"/>
      <c r="AJ33" s="17"/>
    </row>
    <row r="34" spans="1:36" ht="12" customHeight="1" x14ac:dyDescent="0.25">
      <c r="A34" s="23" t="str">
        <f t="shared" si="18"/>
        <v/>
      </c>
      <c r="B34" s="24" t="str">
        <f t="shared" si="19"/>
        <v/>
      </c>
      <c r="C34" s="24" t="str">
        <f t="shared" si="10"/>
        <v/>
      </c>
      <c r="D34" s="24" t="str">
        <f t="shared" si="10"/>
        <v/>
      </c>
      <c r="E34" s="24" t="str">
        <f t="shared" si="11"/>
        <v/>
      </c>
      <c r="F34" s="24" t="str">
        <f t="shared" si="11"/>
        <v/>
      </c>
      <c r="G34" s="87" t="s">
        <v>51</v>
      </c>
      <c r="H34" s="62">
        <v>22</v>
      </c>
      <c r="I34" s="23" t="str">
        <f t="shared" si="20"/>
        <v/>
      </c>
      <c r="J34" s="24" t="str">
        <f t="shared" si="21"/>
        <v/>
      </c>
      <c r="K34" s="24" t="str">
        <f t="shared" si="12"/>
        <v/>
      </c>
      <c r="L34" s="24" t="str">
        <f t="shared" si="12"/>
        <v/>
      </c>
      <c r="M34" s="24" t="str">
        <f t="shared" si="13"/>
        <v/>
      </c>
      <c r="N34" s="24" t="str">
        <f t="shared" si="13"/>
        <v/>
      </c>
      <c r="O34" s="42" t="s">
        <v>70</v>
      </c>
      <c r="P34" s="63">
        <v>15</v>
      </c>
      <c r="Q34" s="23" t="str">
        <f t="shared" si="22"/>
        <v/>
      </c>
      <c r="R34" s="24" t="str">
        <f t="shared" si="23"/>
        <v/>
      </c>
      <c r="S34" s="24" t="str">
        <f t="shared" si="14"/>
        <v/>
      </c>
      <c r="T34" s="24" t="str">
        <f t="shared" si="14"/>
        <v/>
      </c>
      <c r="U34" s="24" t="str">
        <f t="shared" si="15"/>
        <v/>
      </c>
      <c r="V34" s="24" t="str">
        <f t="shared" si="15"/>
        <v/>
      </c>
      <c r="W34" s="42" t="s">
        <v>71</v>
      </c>
      <c r="X34" s="62">
        <v>20</v>
      </c>
      <c r="Y34" s="23" t="str">
        <f t="shared" si="24"/>
        <v/>
      </c>
      <c r="Z34" s="24" t="str">
        <f t="shared" si="25"/>
        <v/>
      </c>
      <c r="AA34" s="46" t="str">
        <f t="shared" si="16"/>
        <v/>
      </c>
      <c r="AB34" s="24" t="str">
        <f t="shared" si="16"/>
        <v/>
      </c>
      <c r="AC34" s="24" t="str">
        <f t="shared" si="17"/>
        <v/>
      </c>
      <c r="AD34" s="24" t="str">
        <f t="shared" si="17"/>
        <v/>
      </c>
      <c r="AE34" s="42" t="s">
        <v>72</v>
      </c>
      <c r="AF34" s="62">
        <v>21</v>
      </c>
      <c r="AG34" s="16"/>
      <c r="AH34" s="54" t="s">
        <v>73</v>
      </c>
      <c r="AI34" s="54" t="s">
        <v>74</v>
      </c>
      <c r="AJ34" s="17"/>
    </row>
    <row r="35" spans="1:36" ht="12" customHeight="1" x14ac:dyDescent="0.2">
      <c r="G35" s="88" t="s">
        <v>56</v>
      </c>
      <c r="H35" s="56"/>
      <c r="O35" s="88" t="s">
        <v>75</v>
      </c>
      <c r="P35" s="57"/>
      <c r="W35" s="88" t="s">
        <v>76</v>
      </c>
      <c r="X35" s="56"/>
      <c r="AE35" s="88" t="s">
        <v>77</v>
      </c>
      <c r="AF35" s="88" t="s">
        <v>78</v>
      </c>
      <c r="AG35" s="16"/>
      <c r="AH35" s="30" t="s">
        <v>79</v>
      </c>
      <c r="AI35" s="21" t="s">
        <v>80</v>
      </c>
      <c r="AJ35" s="17"/>
    </row>
    <row r="36" spans="1:36" ht="12" customHeight="1" x14ac:dyDescent="0.2">
      <c r="A36" s="102">
        <f>DATE(YEAR(A27+35),MONTH(A27+35),1)</f>
        <v>45536</v>
      </c>
      <c r="B36" s="103"/>
      <c r="C36" s="103"/>
      <c r="D36" s="103"/>
      <c r="E36" s="103"/>
      <c r="F36" s="103"/>
      <c r="G36" s="104"/>
      <c r="H36" s="56"/>
      <c r="I36" s="102">
        <f>DATE(YEAR(I27+35),MONTH(I27+35),1)</f>
        <v>45627</v>
      </c>
      <c r="J36" s="103"/>
      <c r="K36" s="103"/>
      <c r="L36" s="103"/>
      <c r="M36" s="103"/>
      <c r="N36" s="103"/>
      <c r="O36" s="104"/>
      <c r="P36" s="57"/>
      <c r="Q36" s="102">
        <f>DATE(YEAR(Q27+35),MONTH(Q27+35),1)</f>
        <v>45717</v>
      </c>
      <c r="R36" s="103"/>
      <c r="S36" s="103"/>
      <c r="T36" s="103"/>
      <c r="U36" s="103"/>
      <c r="V36" s="103"/>
      <c r="W36" s="104"/>
      <c r="X36" s="56"/>
      <c r="Y36" s="102">
        <f>DATE(YEAR(Y27+35),MONTH(Y27+35),1)</f>
        <v>45809</v>
      </c>
      <c r="Z36" s="103"/>
      <c r="AA36" s="103"/>
      <c r="AB36" s="103"/>
      <c r="AC36" s="103"/>
      <c r="AD36" s="103"/>
      <c r="AE36" s="104"/>
      <c r="AF36" s="56"/>
      <c r="AG36" s="16"/>
      <c r="AH36" s="30" t="s">
        <v>81</v>
      </c>
      <c r="AI36" s="21" t="s">
        <v>82</v>
      </c>
      <c r="AJ36" s="17"/>
    </row>
    <row r="37" spans="1:36" ht="12" customHeight="1" x14ac:dyDescent="0.2">
      <c r="A37" s="12" t="str">
        <f>CHOOSE(1+MOD(startday+1-2,7),"Su","M","Tu","W","Th","F","Sa")</f>
        <v>Su</v>
      </c>
      <c r="B37" s="13" t="str">
        <f>CHOOSE(1+MOD(startday+2-2,7),"Su","M","Tu","W","Th","F","Sa")</f>
        <v>M</v>
      </c>
      <c r="C37" s="13" t="str">
        <f>CHOOSE(1+MOD(startday+3-2,7),"Su","M","Tu","W","Th","F","Sa")</f>
        <v>Tu</v>
      </c>
      <c r="D37" s="13" t="str">
        <f>CHOOSE(1+MOD(startday+4-2,7),"Su","M","Tu","W","Th","F","Sa")</f>
        <v>W</v>
      </c>
      <c r="E37" s="13" t="str">
        <f>CHOOSE(1+MOD(startday+5-2,7),"Su","M","Tu","W","Th","F","Sa")</f>
        <v>Th</v>
      </c>
      <c r="F37" s="13" t="str">
        <f>CHOOSE(1+MOD(startday+6-2,7),"Su","M","Tu","W","Th","F","Sa")</f>
        <v>F</v>
      </c>
      <c r="G37" s="14" t="str">
        <f>CHOOSE(1+MOD(startday+7-2,7),"Su","M","Tu","W","Th","F","Sa")</f>
        <v>Sa</v>
      </c>
      <c r="H37" s="56"/>
      <c r="I37" s="12" t="str">
        <f>CHOOSE(1+MOD(startday+1-2,7),"Su","M","Tu","W","Th","F","Sa")</f>
        <v>Su</v>
      </c>
      <c r="J37" s="13" t="str">
        <f>CHOOSE(1+MOD(startday+2-2,7),"Su","M","Tu","W","Th","F","Sa")</f>
        <v>M</v>
      </c>
      <c r="K37" s="13" t="str">
        <f>CHOOSE(1+MOD(startday+3-2,7),"Su","M","Tu","W","Th","F","Sa")</f>
        <v>Tu</v>
      </c>
      <c r="L37" s="13" t="str">
        <f>CHOOSE(1+MOD(startday+4-2,7),"Su","M","Tu","W","Th","F","Sa")</f>
        <v>W</v>
      </c>
      <c r="M37" s="13" t="str">
        <f>CHOOSE(1+MOD(startday+5-2,7),"Su","M","Tu","W","Th","F","Sa")</f>
        <v>Th</v>
      </c>
      <c r="N37" s="13" t="str">
        <f>CHOOSE(1+MOD(startday+6-2,7),"Su","M","Tu","W","Th","F","Sa")</f>
        <v>F</v>
      </c>
      <c r="O37" s="14" t="str">
        <f>CHOOSE(1+MOD(startday+7-2,7),"Su","M","Tu","W","Th","F","Sa")</f>
        <v>Sa</v>
      </c>
      <c r="P37" s="57"/>
      <c r="Q37" s="12" t="str">
        <f>CHOOSE(1+MOD(startday+1-2,7),"Su","M","Tu","W","Th","F","Sa")</f>
        <v>Su</v>
      </c>
      <c r="R37" s="13" t="str">
        <f>CHOOSE(1+MOD(startday+2-2,7),"Su","M","Tu","W","Th","F","Sa")</f>
        <v>M</v>
      </c>
      <c r="S37" s="13" t="str">
        <f>CHOOSE(1+MOD(startday+3-2,7),"Su","M","Tu","W","Th","F","Sa")</f>
        <v>Tu</v>
      </c>
      <c r="T37" s="13" t="str">
        <f>CHOOSE(1+MOD(startday+4-2,7),"Su","M","Tu","W","Th","F","Sa")</f>
        <v>W</v>
      </c>
      <c r="U37" s="13" t="str">
        <f>CHOOSE(1+MOD(startday+5-2,7),"Su","M","Tu","W","Th","F","Sa")</f>
        <v>Th</v>
      </c>
      <c r="V37" s="13" t="str">
        <f>CHOOSE(1+MOD(startday+6-2,7),"Su","M","Tu","W","Th","F","Sa")</f>
        <v>F</v>
      </c>
      <c r="W37" s="14" t="str">
        <f>CHOOSE(1+MOD(startday+7-2,7),"Su","M","Tu","W","Th","F","Sa")</f>
        <v>Sa</v>
      </c>
      <c r="X37" s="56"/>
      <c r="Y37" s="12" t="str">
        <f>CHOOSE(1+MOD(startday+1-2,7),"Su","M","Tu","W","Th","F","Sa")</f>
        <v>Su</v>
      </c>
      <c r="Z37" s="13" t="str">
        <f>CHOOSE(1+MOD(startday+2-2,7),"Su","M","Tu","W","Th","F","Sa")</f>
        <v>M</v>
      </c>
      <c r="AA37" s="13" t="str">
        <f>CHOOSE(1+MOD(startday+3-2,7),"Su","M","Tu","W","Th","F","Sa")</f>
        <v>Tu</v>
      </c>
      <c r="AB37" s="13" t="str">
        <f>CHOOSE(1+MOD(startday+4-2,7),"Su","M","Tu","W","Th","F","Sa")</f>
        <v>W</v>
      </c>
      <c r="AC37" s="13" t="str">
        <f>CHOOSE(1+MOD(startday+5-2,7),"Su","M","Tu","W","Th","F","Sa")</f>
        <v>Th</v>
      </c>
      <c r="AD37" s="13" t="str">
        <f>CHOOSE(1+MOD(startday+6-2,7),"Su","M","Tu","W","Th","F","Sa")</f>
        <v>F</v>
      </c>
      <c r="AE37" s="14" t="str">
        <f>CHOOSE(1+MOD(startday+7-2,7),"Su","M","Tu","W","Th","F","Sa")</f>
        <v>Sa</v>
      </c>
      <c r="AF37" s="56"/>
      <c r="AG37" s="16"/>
      <c r="AH37" s="40" t="s">
        <v>83</v>
      </c>
      <c r="AI37" s="32" t="s">
        <v>84</v>
      </c>
      <c r="AJ37" s="17"/>
    </row>
    <row r="38" spans="1:36" ht="12" customHeight="1" x14ac:dyDescent="0.2">
      <c r="A38" s="18">
        <v>1</v>
      </c>
      <c r="B38" s="34">
        <f>IF(A38="",IF(WEEKDAY(A36,1)=MOD(startday,7)+1,A36,""),A38+1)</f>
        <v>2</v>
      </c>
      <c r="C38" s="19">
        <f>IF(B38="",IF(WEEKDAY(A36,1)=MOD(startday+1,7)+1,A36,""),B38+1)</f>
        <v>3</v>
      </c>
      <c r="D38" s="19">
        <f>IF(C38="",IF(WEEKDAY(A36,1)=MOD(startday+2,7)+1,A36,""),C38+1)</f>
        <v>4</v>
      </c>
      <c r="E38" s="19">
        <f>IF(D38="",IF(WEEKDAY(A36,1)=MOD(startday+3,7)+1,A36,""),D38+1)</f>
        <v>5</v>
      </c>
      <c r="F38" s="19">
        <f>IF(E38="",IF(WEEKDAY(A36,1)=MOD(startday+4,7)+1,A36,""),E38+1)</f>
        <v>6</v>
      </c>
      <c r="G38" s="20">
        <f>IF(F38="",IF(WEEKDAY(A36,1)=MOD(startday+5,7)+1,A36,""),F38+1)</f>
        <v>7</v>
      </c>
      <c r="H38" s="56"/>
      <c r="I38" s="18">
        <f>IF(WEEKDAY(I36,1)=startday,I36,"")</f>
        <v>45627</v>
      </c>
      <c r="J38" s="19">
        <f>IF(I38="",IF(WEEKDAY(I36,1)=MOD(startday,7)+1,I36,""),I38+1)</f>
        <v>45628</v>
      </c>
      <c r="K38" s="19">
        <f>IF(J38="",IF(WEEKDAY(I36,1)=MOD(startday+1,7)+1,I36,""),J38+1)</f>
        <v>45629</v>
      </c>
      <c r="L38" s="19">
        <f>IF(K38="",IF(WEEKDAY(I36,1)=MOD(startday+2,7)+1,I36,""),K38+1)</f>
        <v>45630</v>
      </c>
      <c r="M38" s="19">
        <f>IF(L38="",IF(WEEKDAY(I36,1)=MOD(startday+3,7)+1,I36,""),L38+1)</f>
        <v>45631</v>
      </c>
      <c r="N38" s="19">
        <f>IF(M38="",IF(WEEKDAY(I36,1)=MOD(startday+4,7)+1,I36,""),M38+1)</f>
        <v>45632</v>
      </c>
      <c r="O38" s="20">
        <f>IF(N38="",IF(WEEKDAY(I36,1)=MOD(startday+5,7)+1,I36,""),N38+1)</f>
        <v>45633</v>
      </c>
      <c r="P38" s="57"/>
      <c r="Q38" s="18" t="str">
        <f>IF(WEEKDAY(Q36,1)=startday,Q36,"")</f>
        <v/>
      </c>
      <c r="R38" s="19" t="str">
        <f>IF(Q38="",IF(WEEKDAY(Q36,1)=MOD(startday,7)+1,Q36,""),Q38+1)</f>
        <v/>
      </c>
      <c r="S38" s="19" t="str">
        <f>IF(R38="",IF(WEEKDAY(Q36,1)=MOD(startday+1,7)+1,Q36,""),R38+1)</f>
        <v/>
      </c>
      <c r="T38" s="19" t="str">
        <f>IF(S38="",IF(WEEKDAY(Q36,1)=MOD(startday+2,7)+1,Q36,""),S38+1)</f>
        <v/>
      </c>
      <c r="U38" s="19" t="str">
        <f>IF(T38="",IF(WEEKDAY(Q36,1)=MOD(startday+3,7)+1,Q36,""),T38+1)</f>
        <v/>
      </c>
      <c r="V38" s="19" t="str">
        <f>IF(U38="",IF(WEEKDAY(Q36,1)=MOD(startday+4,7)+1,Q36,""),U38+1)</f>
        <v/>
      </c>
      <c r="W38" s="20">
        <f>IF(V38="",IF(WEEKDAY(Q36,1)=MOD(startday+5,7)+1,Q36,""),V38+1)</f>
        <v>45717</v>
      </c>
      <c r="X38" s="56"/>
      <c r="Y38" s="18">
        <f>IF(WEEKDAY(Y36,1)=startday,Y36,"")</f>
        <v>45809</v>
      </c>
      <c r="Z38" s="19">
        <f>IF(Y38="",IF(WEEKDAY(Y36,1)=MOD(startday,7)+1,Y36,""),Y38+1)</f>
        <v>45810</v>
      </c>
      <c r="AA38" s="19">
        <f>IF(Z38="",IF(WEEKDAY(Y36,1)=MOD(startday+1,7)+1,Y36,""),Z38+1)</f>
        <v>45811</v>
      </c>
      <c r="AB38" s="19">
        <f>IF(AA38="",IF(WEEKDAY(Y36,1)=MOD(startday+2,7)+1,Y36,""),AA38+1)</f>
        <v>45812</v>
      </c>
      <c r="AC38" s="19">
        <f>IF(AB38="",IF(WEEKDAY(Y36,1)=MOD(startday+3,7)+1,Y36,""),AB38+1)</f>
        <v>45813</v>
      </c>
      <c r="AD38" s="19">
        <f>IF(AC38="",IF(WEEKDAY(Y36,1)=MOD(startday+4,7)+1,Y36,""),AC38+1)</f>
        <v>45814</v>
      </c>
      <c r="AE38" s="20">
        <f>IF(AD38="",IF(WEEKDAY(Y36,1)=MOD(startday+5,7)+1,Y36,""),AD38+1)</f>
        <v>45815</v>
      </c>
      <c r="AF38" s="56"/>
      <c r="AG38" s="16"/>
      <c r="AH38" s="30" t="s">
        <v>85</v>
      </c>
      <c r="AI38" s="21" t="s">
        <v>86</v>
      </c>
      <c r="AJ38" s="17"/>
    </row>
    <row r="39" spans="1:36" ht="12" customHeight="1" thickBot="1" x14ac:dyDescent="0.25">
      <c r="A39" s="18">
        <f>IF(G38="","",IF(MONTH(G38+1)&lt;&gt;MONTH(G38),"",G38+1))</f>
        <v>8</v>
      </c>
      <c r="B39" s="71">
        <f t="shared" ref="B39:G43" si="26">IF(A39="","",IF(MONTH(A39+1)&lt;&gt;MONTH(A39),"",A39+1))</f>
        <v>9</v>
      </c>
      <c r="C39" s="19">
        <f t="shared" si="26"/>
        <v>10</v>
      </c>
      <c r="D39" s="19">
        <f t="shared" si="26"/>
        <v>11</v>
      </c>
      <c r="E39" s="85">
        <f>IF(D39="","",IF(MONTH(D39+1)&lt;&gt;MONTH(D39),"",D39+1))</f>
        <v>12</v>
      </c>
      <c r="F39" s="19">
        <f t="shared" si="26"/>
        <v>13</v>
      </c>
      <c r="G39" s="20">
        <f t="shared" si="26"/>
        <v>14</v>
      </c>
      <c r="H39" s="56"/>
      <c r="I39" s="18">
        <f>IF(O38="","",IF(MONTH(O38+1)&lt;&gt;MONTH(O38),"",O38+1))</f>
        <v>45634</v>
      </c>
      <c r="J39" s="19">
        <f>IF(I39="","",IF(MONTH(I39+1)&lt;&gt;MONTH(I39),"",I39+1))</f>
        <v>45635</v>
      </c>
      <c r="K39" s="19">
        <f t="shared" ref="K39:L43" si="27">IF(J39="","",IF(MONTH(J39+1)&lt;&gt;MONTH(J39),"",J39+1))</f>
        <v>45636</v>
      </c>
      <c r="L39" s="19">
        <f>IF(K39="","",IF(MONTH(K39+1)&lt;&gt;MONTH(K39),"",K39+1))</f>
        <v>45637</v>
      </c>
      <c r="M39" s="19">
        <f t="shared" ref="M39:O43" si="28">IF(L39="","",IF(MONTH(L39+1)&lt;&gt;MONTH(L39),"",L39+1))</f>
        <v>45638</v>
      </c>
      <c r="N39" s="38">
        <f t="shared" si="28"/>
        <v>45639</v>
      </c>
      <c r="O39" s="20">
        <f t="shared" si="28"/>
        <v>45640</v>
      </c>
      <c r="P39" s="57"/>
      <c r="Q39" s="18">
        <f>IF(W38="","",IF(MONTH(W38+1)&lt;&gt;MONTH(W38),"",W38+1))</f>
        <v>45718</v>
      </c>
      <c r="R39" s="19">
        <f>IF(Q39="","",IF(MONTH(Q39+1)&lt;&gt;MONTH(Q39),"",Q39+1))</f>
        <v>45719</v>
      </c>
      <c r="S39" s="19">
        <f t="shared" ref="S39:T43" si="29">IF(R39="","",IF(MONTH(R39+1)&lt;&gt;MONTH(R39),"",R39+1))</f>
        <v>45720</v>
      </c>
      <c r="T39" s="19">
        <f>IF(S39="","",IF(MONTH(S39+1)&lt;&gt;MONTH(S39),"",S39+1))</f>
        <v>45721</v>
      </c>
      <c r="U39" s="19">
        <f t="shared" ref="U39:W43" si="30">IF(T39="","",IF(MONTH(T39+1)&lt;&gt;MONTH(T39),"",T39+1))</f>
        <v>45722</v>
      </c>
      <c r="V39" s="38">
        <f t="shared" si="30"/>
        <v>45723</v>
      </c>
      <c r="W39" s="20">
        <f t="shared" si="30"/>
        <v>45724</v>
      </c>
      <c r="X39" s="56"/>
      <c r="Y39" s="18">
        <f>IF(AE38="","",IF(MONTH(AE38+1)&lt;&gt;MONTH(AE38),"",AE38+1))</f>
        <v>45816</v>
      </c>
      <c r="Z39" s="19">
        <f>IF(Y39="","",IF(MONTH(Y39+1)&lt;&gt;MONTH(Y39),"",Y39+1))</f>
        <v>45817</v>
      </c>
      <c r="AA39" s="19">
        <f t="shared" ref="AA39:AB43" si="31">IF(Z39="","",IF(MONTH(Z39+1)&lt;&gt;MONTH(Z39),"",Z39+1))</f>
        <v>45818</v>
      </c>
      <c r="AB39" s="19">
        <f>IF(AA39="","",IF(MONTH(AA39+1)&lt;&gt;MONTH(AA39),"",AA39+1))</f>
        <v>45819</v>
      </c>
      <c r="AC39" s="19">
        <f t="shared" ref="AC39:AE43" si="32">IF(AB39="","",IF(MONTH(AB39+1)&lt;&gt;MONTH(AB39),"",AB39+1))</f>
        <v>45820</v>
      </c>
      <c r="AD39" s="19">
        <f t="shared" si="32"/>
        <v>45821</v>
      </c>
      <c r="AE39" s="20">
        <f t="shared" si="32"/>
        <v>45822</v>
      </c>
      <c r="AF39" s="56"/>
      <c r="AG39" s="16"/>
      <c r="AH39" s="30" t="s">
        <v>87</v>
      </c>
      <c r="AI39" s="21" t="s">
        <v>88</v>
      </c>
      <c r="AJ39" s="17"/>
    </row>
    <row r="40" spans="1:36" ht="12" customHeight="1" thickBot="1" x14ac:dyDescent="0.25">
      <c r="A40" s="18">
        <f>IF(G39="","",IF(MONTH(G39+1)&lt;&gt;MONTH(G39),"",G39+1))</f>
        <v>15</v>
      </c>
      <c r="B40" s="19">
        <f t="shared" si="26"/>
        <v>16</v>
      </c>
      <c r="C40" s="19">
        <f t="shared" si="26"/>
        <v>17</v>
      </c>
      <c r="D40" s="19">
        <f t="shared" si="26"/>
        <v>18</v>
      </c>
      <c r="E40" s="71">
        <f t="shared" si="26"/>
        <v>19</v>
      </c>
      <c r="F40" s="19">
        <f t="shared" si="26"/>
        <v>20</v>
      </c>
      <c r="G40" s="20">
        <f t="shared" si="26"/>
        <v>21</v>
      </c>
      <c r="H40" s="56"/>
      <c r="I40" s="18">
        <f t="shared" ref="I40:I43" si="33">IF(O39="","",IF(MONTH(O39+1)&lt;&gt;MONTH(O39),"",O39+1))</f>
        <v>45641</v>
      </c>
      <c r="J40" s="19">
        <f t="shared" ref="J40:J43" si="34">IF(I40="","",IF(MONTH(I40+1)&lt;&gt;MONTH(I40),"",I40+1))</f>
        <v>45642</v>
      </c>
      <c r="K40" s="19">
        <f t="shared" si="27"/>
        <v>45643</v>
      </c>
      <c r="L40" s="74">
        <f t="shared" si="27"/>
        <v>45644</v>
      </c>
      <c r="M40" s="73">
        <f t="shared" si="28"/>
        <v>45645</v>
      </c>
      <c r="N40" s="78">
        <f t="shared" si="28"/>
        <v>45646</v>
      </c>
      <c r="O40" s="36">
        <f t="shared" si="28"/>
        <v>45647</v>
      </c>
      <c r="P40" s="57"/>
      <c r="Q40" s="18">
        <f t="shared" ref="Q40:Q43" si="35">IF(W39="","",IF(MONTH(W39+1)&lt;&gt;MONTH(W39),"",W39+1))</f>
        <v>45725</v>
      </c>
      <c r="R40" s="19">
        <f t="shared" ref="R40:R43" si="36">IF(Q40="","",IF(MONTH(Q40+1)&lt;&gt;MONTH(Q40),"",Q40+1))</f>
        <v>45726</v>
      </c>
      <c r="S40" s="19">
        <f t="shared" si="29"/>
        <v>45727</v>
      </c>
      <c r="T40" s="19">
        <f t="shared" si="29"/>
        <v>45728</v>
      </c>
      <c r="U40" s="35">
        <f t="shared" si="30"/>
        <v>45729</v>
      </c>
      <c r="V40" s="77">
        <f t="shared" si="30"/>
        <v>45730</v>
      </c>
      <c r="W40" s="36">
        <f t="shared" si="30"/>
        <v>45731</v>
      </c>
      <c r="X40" s="56"/>
      <c r="Y40" s="18">
        <f t="shared" ref="Y40:Y43" si="37">IF(AE39="","",IF(MONTH(AE39+1)&lt;&gt;MONTH(AE39),"",AE39+1))</f>
        <v>45823</v>
      </c>
      <c r="Z40" s="19">
        <f t="shared" ref="Z40:Z43" si="38">IF(Y40="","",IF(MONTH(Y40+1)&lt;&gt;MONTH(Y40),"",Y40+1))</f>
        <v>45824</v>
      </c>
      <c r="AA40" s="19">
        <f t="shared" si="31"/>
        <v>45825</v>
      </c>
      <c r="AB40" s="19">
        <f t="shared" si="31"/>
        <v>45826</v>
      </c>
      <c r="AC40" s="34">
        <f t="shared" si="32"/>
        <v>45827</v>
      </c>
      <c r="AD40" s="19">
        <f t="shared" si="32"/>
        <v>45828</v>
      </c>
      <c r="AE40" s="20">
        <f t="shared" si="32"/>
        <v>45829</v>
      </c>
      <c r="AF40" s="56"/>
      <c r="AG40" s="16"/>
      <c r="AH40" s="40" t="s">
        <v>89</v>
      </c>
      <c r="AI40" s="32" t="s">
        <v>90</v>
      </c>
      <c r="AJ40" s="17"/>
    </row>
    <row r="41" spans="1:36" ht="12" customHeight="1" x14ac:dyDescent="0.2">
      <c r="A41" s="18">
        <f>IF(G40="","",IF(MONTH(G40+1)&lt;&gt;MONTH(G40),"",G40+1))</f>
        <v>22</v>
      </c>
      <c r="B41" s="19">
        <f t="shared" si="26"/>
        <v>23</v>
      </c>
      <c r="C41" s="19">
        <f t="shared" si="26"/>
        <v>24</v>
      </c>
      <c r="D41" s="19">
        <f t="shared" si="26"/>
        <v>25</v>
      </c>
      <c r="E41" s="19">
        <f t="shared" si="26"/>
        <v>26</v>
      </c>
      <c r="F41" s="19">
        <f t="shared" si="26"/>
        <v>27</v>
      </c>
      <c r="G41" s="20">
        <f t="shared" si="26"/>
        <v>28</v>
      </c>
      <c r="H41" s="56"/>
      <c r="I41" s="18">
        <f t="shared" si="33"/>
        <v>45648</v>
      </c>
      <c r="J41" s="34">
        <f t="shared" si="34"/>
        <v>45649</v>
      </c>
      <c r="K41" s="45">
        <f t="shared" si="27"/>
        <v>45650</v>
      </c>
      <c r="L41" s="75">
        <f t="shared" si="27"/>
        <v>45651</v>
      </c>
      <c r="M41" s="72">
        <f t="shared" si="28"/>
        <v>45652</v>
      </c>
      <c r="N41" s="39">
        <f t="shared" si="28"/>
        <v>45653</v>
      </c>
      <c r="O41" s="20">
        <f t="shared" si="28"/>
        <v>45654</v>
      </c>
      <c r="P41" s="57"/>
      <c r="Q41" s="18">
        <f t="shared" si="35"/>
        <v>45732</v>
      </c>
      <c r="R41" s="71">
        <f t="shared" si="36"/>
        <v>45733</v>
      </c>
      <c r="S41" s="71">
        <f t="shared" si="29"/>
        <v>45734</v>
      </c>
      <c r="T41" s="71">
        <f t="shared" si="29"/>
        <v>45735</v>
      </c>
      <c r="U41" s="71">
        <f t="shared" si="30"/>
        <v>45736</v>
      </c>
      <c r="V41" s="95">
        <f t="shared" si="30"/>
        <v>45737</v>
      </c>
      <c r="W41" s="20">
        <f t="shared" si="30"/>
        <v>45738</v>
      </c>
      <c r="X41" s="56"/>
      <c r="Y41" s="18">
        <f t="shared" si="37"/>
        <v>45830</v>
      </c>
      <c r="Z41" s="19">
        <f t="shared" si="38"/>
        <v>45831</v>
      </c>
      <c r="AA41" s="19">
        <f t="shared" si="31"/>
        <v>45832</v>
      </c>
      <c r="AB41" s="71">
        <f t="shared" si="31"/>
        <v>45833</v>
      </c>
      <c r="AC41" s="19">
        <f t="shared" si="32"/>
        <v>45834</v>
      </c>
      <c r="AD41" s="19">
        <f t="shared" si="32"/>
        <v>45835</v>
      </c>
      <c r="AE41" s="20">
        <f t="shared" si="32"/>
        <v>45836</v>
      </c>
      <c r="AF41" s="56"/>
      <c r="AG41" s="16"/>
      <c r="AJ41" s="17"/>
    </row>
    <row r="42" spans="1:36" ht="12" customHeight="1" x14ac:dyDescent="0.25">
      <c r="A42" s="18">
        <f>IF(G41="","",IF(MONTH(G41+1)&lt;&gt;MONTH(G41),"",G41+1))</f>
        <v>29</v>
      </c>
      <c r="B42" s="19">
        <f t="shared" si="26"/>
        <v>30</v>
      </c>
      <c r="C42" s="19"/>
      <c r="D42" s="19" t="str">
        <f t="shared" si="26"/>
        <v/>
      </c>
      <c r="E42" s="19" t="str">
        <f t="shared" si="26"/>
        <v/>
      </c>
      <c r="F42" s="19" t="str">
        <f t="shared" si="26"/>
        <v/>
      </c>
      <c r="G42" s="20" t="str">
        <f t="shared" si="26"/>
        <v/>
      </c>
      <c r="H42" s="56"/>
      <c r="I42" s="18">
        <f t="shared" si="33"/>
        <v>45655</v>
      </c>
      <c r="J42" s="34">
        <f t="shared" si="34"/>
        <v>45656</v>
      </c>
      <c r="K42" s="34">
        <f t="shared" si="27"/>
        <v>45657</v>
      </c>
      <c r="L42" s="39" t="str">
        <f t="shared" si="27"/>
        <v/>
      </c>
      <c r="M42" s="34" t="str">
        <f t="shared" si="28"/>
        <v/>
      </c>
      <c r="N42" s="34" t="str">
        <f t="shared" si="28"/>
        <v/>
      </c>
      <c r="O42" s="20" t="str">
        <f t="shared" si="28"/>
        <v/>
      </c>
      <c r="P42" s="57"/>
      <c r="Q42" s="18">
        <f t="shared" si="35"/>
        <v>45739</v>
      </c>
      <c r="R42" s="34">
        <f t="shared" si="36"/>
        <v>45740</v>
      </c>
      <c r="S42" s="34">
        <f t="shared" si="29"/>
        <v>45741</v>
      </c>
      <c r="T42" s="34">
        <f t="shared" si="29"/>
        <v>45742</v>
      </c>
      <c r="U42" s="34">
        <f t="shared" si="30"/>
        <v>45743</v>
      </c>
      <c r="V42" s="34">
        <f t="shared" si="30"/>
        <v>45744</v>
      </c>
      <c r="W42" s="20">
        <f t="shared" si="30"/>
        <v>45745</v>
      </c>
      <c r="X42" s="56"/>
      <c r="Y42" s="18">
        <f t="shared" si="37"/>
        <v>45837</v>
      </c>
      <c r="Z42" s="19">
        <f t="shared" si="38"/>
        <v>45838</v>
      </c>
      <c r="AA42" s="19" t="str">
        <f t="shared" si="31"/>
        <v/>
      </c>
      <c r="AB42" s="19" t="str">
        <f t="shared" si="31"/>
        <v/>
      </c>
      <c r="AC42" s="19" t="str">
        <f t="shared" si="32"/>
        <v/>
      </c>
      <c r="AD42" s="19" t="str">
        <f t="shared" si="32"/>
        <v/>
      </c>
      <c r="AE42" s="20" t="str">
        <f t="shared" si="32"/>
        <v/>
      </c>
      <c r="AF42" s="56"/>
      <c r="AG42" s="16"/>
      <c r="AH42" s="94" t="s">
        <v>91</v>
      </c>
      <c r="AI42" s="70"/>
      <c r="AJ42" s="17"/>
    </row>
    <row r="43" spans="1:36" ht="12" customHeight="1" thickBot="1" x14ac:dyDescent="0.25">
      <c r="A43" s="23" t="str">
        <f>IF(G42="","",IF(MONTH(G42+1)&lt;&gt;MONTH(G42),"",G42+1))</f>
        <v/>
      </c>
      <c r="B43" s="24" t="str">
        <f t="shared" si="26"/>
        <v/>
      </c>
      <c r="C43" s="24" t="str">
        <f t="shared" si="26"/>
        <v/>
      </c>
      <c r="D43" s="24" t="str">
        <f t="shared" si="26"/>
        <v/>
      </c>
      <c r="E43" s="24" t="str">
        <f t="shared" si="26"/>
        <v/>
      </c>
      <c r="F43" s="24" t="str">
        <f t="shared" si="26"/>
        <v/>
      </c>
      <c r="G43" s="42" t="s">
        <v>71</v>
      </c>
      <c r="H43" s="67">
        <v>20</v>
      </c>
      <c r="I43" s="23" t="str">
        <f t="shared" si="33"/>
        <v/>
      </c>
      <c r="J43" s="24" t="str">
        <f t="shared" si="34"/>
        <v/>
      </c>
      <c r="K43" s="24" t="str">
        <f t="shared" si="27"/>
        <v/>
      </c>
      <c r="L43" s="24" t="str">
        <f t="shared" si="27"/>
        <v/>
      </c>
      <c r="M43" s="24" t="str">
        <f t="shared" si="28"/>
        <v/>
      </c>
      <c r="N43" s="24" t="str">
        <f t="shared" si="28"/>
        <v/>
      </c>
      <c r="O43" s="42" t="s">
        <v>70</v>
      </c>
      <c r="P43" s="68">
        <v>15</v>
      </c>
      <c r="Q43" s="23">
        <f t="shared" si="35"/>
        <v>45746</v>
      </c>
      <c r="R43" s="24">
        <f t="shared" si="36"/>
        <v>45747</v>
      </c>
      <c r="S43" s="24" t="str">
        <f t="shared" si="29"/>
        <v/>
      </c>
      <c r="T43" s="24" t="str">
        <f t="shared" si="29"/>
        <v/>
      </c>
      <c r="U43" s="24" t="str">
        <f t="shared" si="30"/>
        <v/>
      </c>
      <c r="V43" s="24" t="str">
        <f t="shared" si="30"/>
        <v/>
      </c>
      <c r="W43" s="42" t="s">
        <v>72</v>
      </c>
      <c r="X43" s="67">
        <v>16</v>
      </c>
      <c r="Y43" s="23" t="str">
        <f t="shared" si="37"/>
        <v/>
      </c>
      <c r="Z43" s="24" t="str">
        <f t="shared" si="38"/>
        <v/>
      </c>
      <c r="AA43" s="24" t="str">
        <f t="shared" si="31"/>
        <v/>
      </c>
      <c r="AB43" s="24" t="str">
        <f t="shared" si="31"/>
        <v/>
      </c>
      <c r="AC43" s="24" t="str">
        <f t="shared" si="32"/>
        <v/>
      </c>
      <c r="AD43" s="24" t="str">
        <f t="shared" si="32"/>
        <v/>
      </c>
      <c r="AE43" s="25" t="str">
        <f t="shared" si="32"/>
        <v/>
      </c>
      <c r="AF43" s="69">
        <v>20</v>
      </c>
      <c r="AG43" s="91" t="s">
        <v>92</v>
      </c>
      <c r="AH43" s="92"/>
      <c r="AI43" s="93"/>
      <c r="AJ43" s="93"/>
    </row>
    <row r="44" spans="1:36" ht="12" customHeight="1" x14ac:dyDescent="0.2">
      <c r="A44" s="58"/>
      <c r="G44" s="88" t="s">
        <v>76</v>
      </c>
      <c r="H44" s="62">
        <f>SUM(H25:H43)</f>
        <v>64</v>
      </c>
      <c r="O44" s="88" t="s">
        <v>75</v>
      </c>
      <c r="P44" s="62">
        <f>SUM(P25:P43)</f>
        <v>51</v>
      </c>
      <c r="W44" s="88" t="s">
        <v>93</v>
      </c>
      <c r="X44" s="62">
        <f>SUM(X25:X43)</f>
        <v>55</v>
      </c>
      <c r="AF44" s="62">
        <f>SUM(AF24:AF43)</f>
        <v>63</v>
      </c>
      <c r="AG44" s="62">
        <f>SUM(H44+P44+X44+AF44)</f>
        <v>233</v>
      </c>
    </row>
    <row r="45" spans="1:36" ht="12" customHeight="1" x14ac:dyDescent="0.2">
      <c r="A45" s="55"/>
      <c r="B45" s="55"/>
      <c r="C45" s="55"/>
      <c r="D45" s="55"/>
      <c r="E45" s="55"/>
      <c r="F45" s="55"/>
      <c r="G45" s="55"/>
      <c r="H45" s="55"/>
      <c r="I45" s="55"/>
      <c r="J45" s="55"/>
      <c r="K45" s="55"/>
      <c r="L45" s="55"/>
      <c r="M45" s="55"/>
      <c r="N45" s="55"/>
      <c r="O45" s="55"/>
    </row>
    <row r="46" spans="1:36" ht="12" customHeight="1" x14ac:dyDescent="0.2">
      <c r="A46" s="55"/>
      <c r="B46" s="55"/>
      <c r="C46" s="55"/>
      <c r="D46" s="55"/>
      <c r="E46" s="55"/>
      <c r="F46" s="55"/>
      <c r="G46" s="55"/>
      <c r="H46" s="55"/>
      <c r="I46" s="55"/>
      <c r="J46" s="55"/>
      <c r="K46" s="55"/>
      <c r="L46" s="55"/>
      <c r="M46" s="55"/>
      <c r="N46" s="55"/>
      <c r="O46" s="55"/>
    </row>
    <row r="47" spans="1:36" ht="12" customHeight="1" x14ac:dyDescent="0.2"/>
    <row r="48" spans="1:36" ht="12" customHeight="1" x14ac:dyDescent="0.2"/>
    <row r="49" spans="8:32" ht="12" customHeight="1" x14ac:dyDescent="0.2"/>
    <row r="50" spans="8:32" ht="12" customHeight="1" x14ac:dyDescent="0.2"/>
    <row r="51" spans="8:32" ht="12" customHeight="1" x14ac:dyDescent="0.2"/>
    <row r="52" spans="8:32" ht="15" x14ac:dyDescent="0.2">
      <c r="P52" s="11"/>
    </row>
    <row r="53" spans="8:32" x14ac:dyDescent="0.2">
      <c r="P53" s="26"/>
    </row>
    <row r="54" spans="8:32" x14ac:dyDescent="0.2">
      <c r="P54" s="15"/>
    </row>
    <row r="55" spans="8:32" x14ac:dyDescent="0.2">
      <c r="P55" s="15"/>
    </row>
    <row r="56" spans="8:32" x14ac:dyDescent="0.2">
      <c r="P56" s="15"/>
    </row>
    <row r="57" spans="8:32" x14ac:dyDescent="0.2">
      <c r="P57" s="15"/>
    </row>
    <row r="58" spans="8:32" x14ac:dyDescent="0.2">
      <c r="P58" s="15"/>
    </row>
    <row r="59" spans="8:32" x14ac:dyDescent="0.2">
      <c r="P59" s="15"/>
    </row>
    <row r="61" spans="8:32" ht="15" x14ac:dyDescent="0.2">
      <c r="P61" s="11"/>
    </row>
    <row r="62" spans="8:32" x14ac:dyDescent="0.2">
      <c r="P62" s="15"/>
    </row>
    <row r="63" spans="8:32" x14ac:dyDescent="0.2">
      <c r="H63" s="15"/>
      <c r="P63" s="15"/>
      <c r="AF63" s="41"/>
    </row>
    <row r="64" spans="8:32" x14ac:dyDescent="0.2">
      <c r="H64" s="15"/>
      <c r="P64" s="15"/>
      <c r="AF64" s="41"/>
    </row>
    <row r="65" spans="8:32" x14ac:dyDescent="0.2">
      <c r="H65" s="15"/>
      <c r="P65" s="15"/>
      <c r="AF65" s="41"/>
    </row>
    <row r="66" spans="8:32" x14ac:dyDescent="0.2">
      <c r="H66" s="15"/>
      <c r="P66" s="15"/>
      <c r="AF66" s="41"/>
    </row>
    <row r="67" spans="8:32" x14ac:dyDescent="0.2">
      <c r="H67" s="15"/>
      <c r="P67" s="15"/>
      <c r="AF67" s="41"/>
    </row>
    <row r="68" spans="8:32" x14ac:dyDescent="0.2">
      <c r="H68" s="15"/>
      <c r="P68" s="15"/>
      <c r="AF68" s="41"/>
    </row>
    <row r="69" spans="8:32" x14ac:dyDescent="0.2">
      <c r="AF69" s="41"/>
    </row>
  </sheetData>
  <mergeCells count="26">
    <mergeCell ref="Q36:W36"/>
    <mergeCell ref="Y18:AE18"/>
    <mergeCell ref="Y27:AE27"/>
    <mergeCell ref="Y36:AE36"/>
    <mergeCell ref="Q18:W18"/>
    <mergeCell ref="Q27:W27"/>
    <mergeCell ref="AH21:AI21"/>
    <mergeCell ref="Q17:AE17"/>
    <mergeCell ref="A6:AE6"/>
    <mergeCell ref="I7:W7"/>
    <mergeCell ref="AG7:AJ7"/>
    <mergeCell ref="I8:W9"/>
    <mergeCell ref="AH8:AI8"/>
    <mergeCell ref="A18:G18"/>
    <mergeCell ref="A36:G36"/>
    <mergeCell ref="I18:O18"/>
    <mergeCell ref="A17:O17"/>
    <mergeCell ref="I27:O27"/>
    <mergeCell ref="I36:O36"/>
    <mergeCell ref="A27:G27"/>
    <mergeCell ref="AI2:AJ2"/>
    <mergeCell ref="A3:C3"/>
    <mergeCell ref="E3:G3"/>
    <mergeCell ref="A4:C4"/>
    <mergeCell ref="E4:G4"/>
    <mergeCell ref="I4:K4"/>
  </mergeCells>
  <conditionalFormatting sqref="A20:G25 Y38:AE43 A38:G43 I20:O25 I29:O34 Q20:W25 Q29:W34 Q38:W43 Y20:AE25 A29:G34 Y29:AE34 I38:O43">
    <cfRule type="cellIs" dxfId="1" priority="1" stopIfTrue="1" operator="equal">
      <formula>""</formula>
    </cfRule>
  </conditionalFormatting>
  <conditionalFormatting sqref="A20:G25 A38:G43 I20:O25 I29:O34 Q20:W25 Q29:W34 Q38:W43 Y20:AE25 Y38:AE43 A29:G34 Y29:AE34 I38:O43">
    <cfRule type="expression" dxfId="0" priority="6" stopIfTrue="1">
      <formula>AND(A20&lt;&gt;"",NOT(ISERROR(MATCH(A20,#REF!,0))))</formula>
    </cfRule>
  </conditionalFormatting>
  <hyperlinks>
    <hyperlink ref="A2" r:id="rId1" xr:uid="{4C563ECF-A0F8-4C4F-B093-28914DB96B6E}"/>
  </hyperlinks>
  <printOptions horizontalCentered="1"/>
  <pageMargins left="0.25" right="0.25" top="0.75" bottom="0.75" header="0.3" footer="0.3"/>
  <pageSetup scale="94" orientation="landscape"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DRAFT-no weather day-by sem</vt:lpstr>
      <vt:lpstr>'DRAFT-no weather day-by sem'!month</vt:lpstr>
      <vt:lpstr>'DRAFT-no weather day-by sem'!Print_Area</vt:lpstr>
      <vt:lpstr>'DRAFT-no weather day-by sem'!startday</vt:lpstr>
      <vt:lpstr>'DRAFT-no weather day-by sem'!year</vt:lpstr>
    </vt:vector>
  </TitlesOfParts>
  <Manager/>
  <Company>Vertex42 LLC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Academic Year Calendar</dc:title>
  <dc:subject/>
  <dc:creator>Vertex42.com</dc:creator>
  <cp:keywords/>
  <dc:description>(c) 2007-2018 Vertex42 LLC. All rights reserved.</dc:description>
  <cp:lastModifiedBy>melinda m. brumbeloe</cp:lastModifiedBy>
  <cp:revision/>
  <dcterms:created xsi:type="dcterms:W3CDTF">2004-08-16T18:44:14Z</dcterms:created>
  <dcterms:modified xsi:type="dcterms:W3CDTF">2024-08-07T15:36:54Z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2007-2018 Vertex42 LLC</vt:lpwstr>
  </property>
  <property fmtid="{D5CDD505-2E9C-101B-9397-08002B2CF9AE}" pid="3" name="Version">
    <vt:lpwstr>1.2.1</vt:lpwstr>
  </property>
  <property fmtid="{D5CDD505-2E9C-101B-9397-08002B2CF9AE}" pid="4" name="Source">
    <vt:lpwstr>https://www.vertex42.com/calendars/academic-calendar.html</vt:lpwstr>
  </property>
</Properties>
</file>