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rasell\Desktop\Salary Schedules\Salary Schedules 23-24\"/>
    </mc:Choice>
  </mc:AlternateContent>
  <bookViews>
    <workbookView xWindow="0" yWindow="0" windowWidth="28800" windowHeight="12435"/>
  </bookViews>
  <sheets>
    <sheet name="CERTIFIED" sheetId="4" r:id="rId1"/>
    <sheet name="SUPERVISOR" sheetId="20" r:id="rId2"/>
    <sheet name="TEAMS" sheetId="26" r:id="rId3"/>
  </sheets>
  <externalReferences>
    <externalReference r:id="rId4"/>
  </externalReferences>
  <definedNames>
    <definedName name="\H" localSheetId="1">SUPERVISOR!#REF!</definedName>
    <definedName name="\H" localSheetId="2">'[1]hourly rate'!#REF!</definedName>
    <definedName name="\H">'[1]hourly rate'!#REF!</definedName>
    <definedName name="\J" localSheetId="1">SUPERVISOR!#REF!</definedName>
    <definedName name="\J" localSheetId="2">'[1]hourly rate'!#REF!</definedName>
    <definedName name="\J">'[1]hourly rate'!#REF!</definedName>
    <definedName name="AMOUNTS" localSheetId="1">SUPERVISOR!#REF!</definedName>
    <definedName name="AMOUNTS" localSheetId="2">#REF!</definedName>
    <definedName name="AMOUNTS">#REF!</definedName>
    <definedName name="_xlnm.Print_Area" localSheetId="0">CERTIFIED!$A$1:$R$43</definedName>
    <definedName name="_xlnm.Print_Area" localSheetId="1">SUPERVISOR!$A$1:$S$24</definedName>
    <definedName name="_xlnm.Print_Area" localSheetId="2">TEAMS!$A$1:$T$43</definedName>
    <definedName name="Print_Area_MI" localSheetId="1">SUPERVISOR!$W$1:$AN$5</definedName>
    <definedName name="_xlnm.Print_Titles" localSheetId="1">SUPERVISOR!$V:$V</definedName>
    <definedName name="RAISE" localSheetId="1">SUPERVISOR!$W$1:$AN$5</definedName>
    <definedName name="RAISE" localSheetId="2">#REF!</definedName>
    <definedName name="RAISE">#REF!</definedName>
    <definedName name="salcodes" localSheetId="1">SUPERVISOR!$V$1:$AN$5</definedName>
    <definedName name="salcodes" localSheetId="2">#REF!</definedName>
    <definedName name="salcodes">#REF!</definedName>
    <definedName name="SCH" localSheetId="1">SUPERVISOR!#REF!</definedName>
    <definedName name="SCH" localSheetId="2">'[1]hourly rate'!#REF!</definedName>
    <definedName name="SCH">'[1]hourly rate'!#REF!</definedName>
    <definedName name="supsch00" localSheetId="1">SUPERVISOR!$W$1:$AN$5</definedName>
    <definedName name="supsch00" localSheetId="2">#REF!</definedName>
    <definedName name="supsch00">#REF!</definedName>
    <definedName name="TEAMS" localSheetId="2">'[1]hourly rate'!#REF!</definedName>
    <definedName name="TEAMS">'[1]hourly rate'!#REF!</definedName>
  </definedNames>
  <calcPr calcId="152511"/>
</workbook>
</file>

<file path=xl/calcChain.xml><?xml version="1.0" encoding="utf-8"?>
<calcChain xmlns="http://schemas.openxmlformats.org/spreadsheetml/2006/main">
  <c r="R43" i="4" l="1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M8" i="26" l="1"/>
  <c r="N8" i="26"/>
  <c r="O8" i="26"/>
  <c r="M9" i="26"/>
  <c r="N9" i="26"/>
  <c r="O9" i="26"/>
  <c r="M10" i="26"/>
  <c r="N10" i="26"/>
  <c r="O10" i="26"/>
  <c r="M11" i="26"/>
  <c r="N11" i="26"/>
  <c r="O11" i="26"/>
  <c r="M12" i="26"/>
  <c r="N12" i="26"/>
  <c r="O12" i="26"/>
  <c r="M13" i="26"/>
  <c r="N13" i="26"/>
  <c r="O13" i="26"/>
  <c r="M14" i="26"/>
  <c r="N14" i="26"/>
  <c r="O14" i="26"/>
  <c r="M15" i="26"/>
  <c r="N15" i="26"/>
  <c r="O15" i="26"/>
  <c r="M16" i="26"/>
  <c r="N16" i="26"/>
  <c r="O16" i="26"/>
  <c r="M17" i="26"/>
  <c r="N17" i="26"/>
  <c r="O17" i="26"/>
  <c r="M18" i="26"/>
  <c r="N18" i="26"/>
  <c r="O18" i="26"/>
  <c r="M19" i="26"/>
  <c r="N19" i="26"/>
  <c r="O19" i="26"/>
  <c r="M20" i="26"/>
  <c r="N20" i="26"/>
  <c r="O20" i="26"/>
  <c r="M21" i="26"/>
  <c r="N21" i="26"/>
  <c r="O21" i="26"/>
  <c r="M22" i="26"/>
  <c r="N22" i="26"/>
  <c r="O22" i="26"/>
  <c r="M23" i="26"/>
  <c r="N23" i="26"/>
  <c r="O23" i="26"/>
  <c r="M24" i="26"/>
  <c r="N24" i="26"/>
  <c r="O24" i="26"/>
  <c r="M25" i="26"/>
  <c r="N25" i="26"/>
  <c r="O25" i="26"/>
  <c r="M26" i="26"/>
  <c r="N26" i="26"/>
  <c r="O26" i="26"/>
  <c r="M27" i="26"/>
  <c r="N27" i="26"/>
  <c r="O27" i="26"/>
  <c r="M28" i="26"/>
  <c r="N28" i="26"/>
  <c r="O28" i="26"/>
  <c r="M29" i="26"/>
  <c r="N29" i="26"/>
  <c r="O29" i="26"/>
  <c r="M30" i="26"/>
  <c r="N30" i="26"/>
  <c r="O30" i="26"/>
  <c r="M31" i="26"/>
  <c r="N31" i="26"/>
  <c r="O31" i="26"/>
  <c r="M32" i="26"/>
  <c r="N32" i="26"/>
  <c r="O32" i="26"/>
  <c r="M33" i="26"/>
  <c r="N33" i="26"/>
  <c r="O33" i="26"/>
  <c r="M34" i="26"/>
  <c r="N34" i="26"/>
  <c r="O34" i="26"/>
  <c r="M35" i="26"/>
  <c r="N35" i="26"/>
  <c r="O35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8" i="26"/>
  <c r="F9" i="20" l="1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F8" i="20"/>
  <c r="Q43" i="4" l="1"/>
  <c r="P43" i="4"/>
  <c r="O43" i="4"/>
  <c r="N43" i="4"/>
  <c r="K43" i="4"/>
  <c r="J43" i="4"/>
  <c r="I43" i="4"/>
  <c r="H43" i="4"/>
  <c r="Q42" i="4"/>
  <c r="P42" i="4"/>
  <c r="O42" i="4"/>
  <c r="N42" i="4"/>
  <c r="K42" i="4"/>
  <c r="J42" i="4"/>
  <c r="I42" i="4"/>
  <c r="H42" i="4"/>
  <c r="Q41" i="4"/>
  <c r="P41" i="4"/>
  <c r="O41" i="4"/>
  <c r="N41" i="4"/>
  <c r="K41" i="4"/>
  <c r="J41" i="4"/>
  <c r="I41" i="4"/>
  <c r="H41" i="4"/>
  <c r="Q40" i="4"/>
  <c r="P40" i="4"/>
  <c r="O40" i="4"/>
  <c r="N40" i="4"/>
  <c r="K40" i="4"/>
  <c r="J40" i="4"/>
  <c r="I40" i="4"/>
  <c r="H40" i="4"/>
  <c r="Q39" i="4"/>
  <c r="P39" i="4"/>
  <c r="O39" i="4"/>
  <c r="N39" i="4"/>
  <c r="K39" i="4"/>
  <c r="J39" i="4"/>
  <c r="I39" i="4"/>
  <c r="H39" i="4"/>
  <c r="Q38" i="4"/>
  <c r="P38" i="4"/>
  <c r="O38" i="4"/>
  <c r="N38" i="4"/>
  <c r="K38" i="4"/>
  <c r="J38" i="4"/>
  <c r="I38" i="4"/>
  <c r="H38" i="4"/>
  <c r="Q37" i="4"/>
  <c r="P37" i="4"/>
  <c r="O37" i="4"/>
  <c r="N37" i="4"/>
  <c r="K37" i="4"/>
  <c r="J37" i="4"/>
  <c r="I37" i="4"/>
  <c r="H37" i="4"/>
  <c r="Q36" i="4"/>
  <c r="P36" i="4"/>
  <c r="O36" i="4"/>
  <c r="N36" i="4"/>
  <c r="K36" i="4"/>
  <c r="J36" i="4"/>
  <c r="I36" i="4"/>
  <c r="H36" i="4"/>
  <c r="Q35" i="4"/>
  <c r="P35" i="4"/>
  <c r="O35" i="4"/>
  <c r="N35" i="4"/>
  <c r="K35" i="4"/>
  <c r="J35" i="4"/>
  <c r="I35" i="4"/>
  <c r="H35" i="4"/>
  <c r="Q34" i="4"/>
  <c r="P34" i="4"/>
  <c r="O34" i="4"/>
  <c r="N34" i="4"/>
  <c r="K34" i="4"/>
  <c r="J34" i="4"/>
  <c r="I34" i="4"/>
  <c r="H34" i="4"/>
  <c r="Q33" i="4"/>
  <c r="P33" i="4"/>
  <c r="O33" i="4"/>
  <c r="N33" i="4"/>
  <c r="K33" i="4"/>
  <c r="J33" i="4"/>
  <c r="I33" i="4"/>
  <c r="H33" i="4"/>
  <c r="Q32" i="4"/>
  <c r="P32" i="4"/>
  <c r="O32" i="4"/>
  <c r="N32" i="4"/>
  <c r="K32" i="4"/>
  <c r="J32" i="4"/>
  <c r="I32" i="4"/>
  <c r="H32" i="4"/>
  <c r="Q31" i="4"/>
  <c r="P31" i="4"/>
  <c r="O31" i="4"/>
  <c r="N31" i="4"/>
  <c r="K31" i="4"/>
  <c r="J31" i="4"/>
  <c r="I31" i="4"/>
  <c r="H31" i="4"/>
  <c r="Q30" i="4"/>
  <c r="P30" i="4"/>
  <c r="O30" i="4"/>
  <c r="N30" i="4"/>
  <c r="K30" i="4"/>
  <c r="J30" i="4"/>
  <c r="I30" i="4"/>
  <c r="H30" i="4"/>
  <c r="Q29" i="4"/>
  <c r="P29" i="4"/>
  <c r="O29" i="4"/>
  <c r="N29" i="4"/>
  <c r="K29" i="4"/>
  <c r="J29" i="4"/>
  <c r="I29" i="4"/>
  <c r="H29" i="4"/>
  <c r="Q28" i="4"/>
  <c r="P28" i="4"/>
  <c r="O28" i="4"/>
  <c r="N28" i="4"/>
  <c r="K28" i="4"/>
  <c r="J28" i="4"/>
  <c r="I28" i="4"/>
  <c r="H28" i="4"/>
  <c r="Q27" i="4"/>
  <c r="P27" i="4"/>
  <c r="O27" i="4"/>
  <c r="N27" i="4"/>
  <c r="K27" i="4"/>
  <c r="J27" i="4"/>
  <c r="I27" i="4"/>
  <c r="H27" i="4"/>
  <c r="Q26" i="4"/>
  <c r="P26" i="4"/>
  <c r="O26" i="4"/>
  <c r="N26" i="4"/>
  <c r="K26" i="4"/>
  <c r="J26" i="4"/>
  <c r="I26" i="4"/>
  <c r="H26" i="4"/>
  <c r="Q25" i="4"/>
  <c r="P25" i="4"/>
  <c r="O25" i="4"/>
  <c r="N25" i="4"/>
  <c r="K25" i="4"/>
  <c r="J25" i="4"/>
  <c r="I25" i="4"/>
  <c r="H25" i="4"/>
  <c r="Q24" i="4"/>
  <c r="P24" i="4"/>
  <c r="O24" i="4"/>
  <c r="N24" i="4"/>
  <c r="K24" i="4"/>
  <c r="J24" i="4"/>
  <c r="I24" i="4"/>
  <c r="H24" i="4"/>
  <c r="Q23" i="4"/>
  <c r="P23" i="4"/>
  <c r="O23" i="4"/>
  <c r="N23" i="4"/>
  <c r="K23" i="4"/>
  <c r="J23" i="4"/>
  <c r="I23" i="4"/>
  <c r="H23" i="4"/>
  <c r="Q22" i="4"/>
  <c r="P22" i="4"/>
  <c r="O22" i="4"/>
  <c r="N22" i="4"/>
  <c r="K22" i="4"/>
  <c r="J22" i="4"/>
  <c r="I22" i="4"/>
  <c r="H22" i="4"/>
  <c r="Q21" i="4"/>
  <c r="P21" i="4"/>
  <c r="O21" i="4"/>
  <c r="N21" i="4"/>
  <c r="K21" i="4"/>
  <c r="J21" i="4"/>
  <c r="I21" i="4"/>
  <c r="H21" i="4"/>
  <c r="Q20" i="4"/>
  <c r="P20" i="4"/>
  <c r="O20" i="4"/>
  <c r="N20" i="4"/>
  <c r="K20" i="4"/>
  <c r="J20" i="4"/>
  <c r="I20" i="4"/>
  <c r="H20" i="4"/>
  <c r="Q19" i="4"/>
  <c r="P19" i="4"/>
  <c r="O19" i="4"/>
  <c r="N19" i="4"/>
  <c r="K19" i="4"/>
  <c r="J19" i="4"/>
  <c r="I19" i="4"/>
  <c r="H19" i="4"/>
  <c r="Q18" i="4"/>
  <c r="P18" i="4"/>
  <c r="O18" i="4"/>
  <c r="N18" i="4"/>
  <c r="K18" i="4"/>
  <c r="J18" i="4"/>
  <c r="I18" i="4"/>
  <c r="H18" i="4"/>
  <c r="Q17" i="4"/>
  <c r="P17" i="4"/>
  <c r="O17" i="4"/>
  <c r="N17" i="4"/>
  <c r="K17" i="4"/>
  <c r="J17" i="4"/>
  <c r="I17" i="4"/>
  <c r="H17" i="4"/>
  <c r="Q16" i="4"/>
  <c r="P16" i="4"/>
  <c r="O16" i="4"/>
  <c r="N16" i="4"/>
  <c r="K16" i="4"/>
  <c r="J16" i="4"/>
  <c r="I16" i="4"/>
  <c r="H16" i="4"/>
  <c r="Q15" i="4"/>
  <c r="P15" i="4"/>
  <c r="O15" i="4"/>
  <c r="N15" i="4"/>
  <c r="K15" i="4"/>
  <c r="J15" i="4"/>
  <c r="I15" i="4"/>
  <c r="H15" i="4"/>
  <c r="Q14" i="4"/>
  <c r="P14" i="4"/>
  <c r="O14" i="4"/>
  <c r="N14" i="4"/>
  <c r="K14" i="4"/>
  <c r="J14" i="4"/>
  <c r="I14" i="4"/>
  <c r="H14" i="4"/>
  <c r="Q13" i="4"/>
  <c r="P13" i="4"/>
  <c r="O13" i="4"/>
  <c r="N13" i="4"/>
  <c r="K13" i="4"/>
  <c r="J13" i="4"/>
  <c r="I13" i="4"/>
  <c r="H13" i="4"/>
  <c r="Q12" i="4"/>
  <c r="P12" i="4"/>
  <c r="O12" i="4"/>
  <c r="N12" i="4"/>
  <c r="K12" i="4"/>
  <c r="J12" i="4"/>
  <c r="I12" i="4"/>
  <c r="H12" i="4"/>
  <c r="Q11" i="4"/>
  <c r="P11" i="4"/>
  <c r="O11" i="4"/>
  <c r="N11" i="4"/>
  <c r="K11" i="4"/>
  <c r="J11" i="4"/>
  <c r="I11" i="4"/>
  <c r="H11" i="4"/>
  <c r="Q10" i="4"/>
  <c r="P10" i="4"/>
  <c r="O10" i="4"/>
  <c r="N10" i="4"/>
  <c r="K10" i="4"/>
  <c r="J10" i="4"/>
  <c r="I10" i="4"/>
  <c r="H10" i="4"/>
  <c r="Q9" i="4"/>
  <c r="P9" i="4"/>
  <c r="O9" i="4"/>
  <c r="N9" i="4"/>
  <c r="K9" i="4"/>
  <c r="J9" i="4"/>
  <c r="I9" i="4"/>
  <c r="H9" i="4"/>
  <c r="Q8" i="4"/>
  <c r="P8" i="4"/>
  <c r="O8" i="4"/>
  <c r="N8" i="4"/>
  <c r="K8" i="4"/>
  <c r="J8" i="4"/>
  <c r="I8" i="4"/>
  <c r="H8" i="4"/>
  <c r="U4" i="20" l="1"/>
</calcChain>
</file>

<file path=xl/sharedStrings.xml><?xml version="1.0" encoding="utf-8"?>
<sst xmlns="http://schemas.openxmlformats.org/spreadsheetml/2006/main" count="126" uniqueCount="60">
  <si>
    <t>ALEXANDER CITY BOARD OF EDUCATION</t>
  </si>
  <si>
    <t>Contract Days</t>
  </si>
  <si>
    <t>1.</t>
  </si>
  <si>
    <t>Experience will accumulate as follows:</t>
  </si>
  <si>
    <t>2.</t>
  </si>
  <si>
    <t>Total experience will be awarded on July 1st of each year.</t>
  </si>
  <si>
    <t>3.</t>
  </si>
  <si>
    <t>4.</t>
  </si>
  <si>
    <t>Employees in this category include:</t>
  </si>
  <si>
    <t xml:space="preserve">        A.  All full-time teaching and administrative experience in K-12 Public Education will count.</t>
  </si>
  <si>
    <t>Changes in degree will be effective upon receipt of the highest degree recognized by the Alabama State Department of Education with payment at a higher rate degree to begin with the monthly period after the State Department of Education recognizes the degree.</t>
  </si>
  <si>
    <t>Central Office Administrative Services Notes</t>
  </si>
  <si>
    <t xml:space="preserve">        B.  Full-tme experience in area of concentratio will be counted.</t>
  </si>
  <si>
    <t>**Employee must hold a valid certificate endorsed in Educational Administration to be placed on this salary schedule.</t>
  </si>
  <si>
    <t xml:space="preserve">             ALEXANDER CITY BOARD OF EDUCATION</t>
  </si>
  <si>
    <t xml:space="preserve">  POSITION/EXPERIENCE</t>
  </si>
  <si>
    <t>Contract Hrs/Day</t>
  </si>
  <si>
    <t>YEARS OF EXPERIENCE</t>
  </si>
  <si>
    <t xml:space="preserve">  SALARY SCHEDULE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</si>
  <si>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</si>
  <si>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</si>
  <si>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</si>
  <si>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</si>
  <si>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</si>
  <si>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</si>
  <si>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</si>
  <si>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</si>
  <si>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</si>
  <si>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</si>
  <si>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</si>
  <si>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</si>
  <si>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</si>
  <si>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</si>
  <si>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7.5 hr</t>
  </si>
  <si>
    <t>!01Y</t>
  </si>
  <si>
    <t>8 hr</t>
  </si>
  <si>
    <t>ACCOUNTING SUPERVISOR</t>
  </si>
  <si>
    <t>Q01Y</t>
  </si>
  <si>
    <t>SUPERVISORS</t>
  </si>
  <si>
    <t>TRANSPORTATION COORDINATOR</t>
  </si>
  <si>
    <t>BS</t>
  </si>
  <si>
    <t>MS</t>
  </si>
  <si>
    <t>ALEXANDER CITY SCHOOLS</t>
  </si>
  <si>
    <t>TEACHER SALARY SCHEDULE &amp; ADMIN BASE SALARY SCHEDULE</t>
  </si>
  <si>
    <t>202 DAY</t>
  </si>
  <si>
    <t>240 Day</t>
  </si>
  <si>
    <t>STEP</t>
  </si>
  <si>
    <t>6Y</t>
  </si>
  <si>
    <t>DO</t>
  </si>
  <si>
    <t>ND</t>
  </si>
  <si>
    <t>187  DAY</t>
  </si>
  <si>
    <t>TRANSPORTATION SUPERVISOR</t>
  </si>
  <si>
    <t>2023-2024 School Year</t>
  </si>
  <si>
    <t>2023-2024</t>
  </si>
  <si>
    <t>TEAMS COMPONENT</t>
  </si>
  <si>
    <t>TEAMS SALARY SCHEDULE</t>
  </si>
  <si>
    <t>Payroll Accountant</t>
  </si>
  <si>
    <t>Maintenance Supervisor</t>
  </si>
  <si>
    <t>TOTAL TEAMS-189 Days</t>
  </si>
  <si>
    <t>Teacher Base Pay - 187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</si>
</sst>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10101"/>
      <name val="Calibri"/>
      <family val="2"/>
      <scheme val="minor"/>
    </font>
    <font>
      <sz val="12"/>
      <color rgb="FF1D1D1D"/>
      <name val="Calibri"/>
      <family val="2"/>
      <scheme val="minor"/>
    </font>
    <font>
      <sz val="12"/>
      <color rgb="FF383838"/>
      <name val="Calibri"/>
      <family val="2"/>
      <scheme val="minor"/>
    </font>
    <font>
      <sz val="12"/>
      <color rgb="FF1C1C1C"/>
      <name val="Calibri"/>
      <family val="2"/>
      <scheme val="minor"/>
    </font>
    <font>
      <sz val="12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9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4" fillId="2" borderId="1"/>
    <xf numFmtId="0" fontId="3" fillId="0" borderId="0"/>
    <xf numFmtId="0" fontId="1" fillId="0" borderId="0"/>
    <xf numFmtId="0" fontId="9" fillId="0" borderId="0"/>
    <xf numFmtId="0" fontId="1" fillId="0" borderId="0"/>
    <xf numFmtId="0" fontId="4" fillId="3" borderId="1"/>
    <xf numFmtId="0" fontId="5" fillId="2" borderId="1">
      <alignment horizontal="center"/>
    </xf>
    <xf numFmtId="43" fontId="12" fillId="0" borderId="0" applyFont="0" applyFill="0" applyBorder="0" applyAlignment="0" applyProtection="0"/>
  </cellStyleXfs>
  <cellXfs count="192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41" fontId="10" fillId="0" borderId="0" xfId="0" applyNumberFormat="1" applyFont="1"/>
    <xf numFmtId="0" fontId="1" fillId="0" borderId="0" xfId="0" applyFont="1" applyFill="1" applyBorder="1"/>
    <xf numFmtId="43" fontId="1" fillId="0" borderId="0" xfId="1" applyFont="1" applyFill="1" applyBorder="1"/>
    <xf numFmtId="0" fontId="10" fillId="0" borderId="0" xfId="0" applyFont="1" applyAlignment="1">
      <alignment horizontal="center"/>
    </xf>
    <xf numFmtId="41" fontId="10" fillId="0" borderId="0" xfId="0" applyNumberFormat="1" applyFont="1" applyAlignment="1">
      <alignment horizontal="center"/>
    </xf>
    <xf numFmtId="0" fontId="1" fillId="0" borderId="0" xfId="5" applyFont="1" applyFill="1" applyBorder="1"/>
    <xf numFmtId="0" fontId="8" fillId="0" borderId="9" xfId="0" quotePrefix="1" applyFont="1" applyFill="1" applyBorder="1" applyAlignment="1">
      <alignment horizontal="right"/>
    </xf>
    <xf numFmtId="0" fontId="8" fillId="0" borderId="9" xfId="0" quotePrefix="1" applyFont="1" applyFill="1" applyBorder="1" applyAlignment="1">
      <alignment horizontal="right" vertical="top"/>
    </xf>
    <xf numFmtId="0" fontId="8" fillId="0" borderId="9" xfId="6" quotePrefix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" fillId="0" borderId="6" xfId="5" applyFont="1" applyFill="1" applyBorder="1" applyAlignment="1"/>
    <xf numFmtId="0" fontId="1" fillId="0" borderId="7" xfId="5" applyFont="1" applyFill="1" applyBorder="1" applyAlignment="1"/>
    <xf numFmtId="0" fontId="1" fillId="0" borderId="8" xfId="5" applyFont="1" applyFill="1" applyBorder="1" applyAlignment="1"/>
    <xf numFmtId="0" fontId="6" fillId="0" borderId="3" xfId="5" applyFont="1" applyFill="1" applyBorder="1" applyAlignment="1">
      <alignment horizontal="center"/>
    </xf>
    <xf numFmtId="0" fontId="6" fillId="0" borderId="3" xfId="5" applyFont="1" applyFill="1" applyBorder="1" applyAlignment="1">
      <alignment wrapText="1"/>
    </xf>
    <xf numFmtId="0" fontId="6" fillId="0" borderId="3" xfId="5" applyFont="1" applyFill="1" applyBorder="1" applyAlignment="1">
      <alignment horizontal="center" wrapText="1"/>
    </xf>
    <xf numFmtId="49" fontId="6" fillId="0" borderId="3" xfId="5" applyNumberFormat="1" applyFont="1" applyFill="1" applyBorder="1" applyAlignment="1">
      <alignment wrapText="1"/>
    </xf>
    <xf numFmtId="43" fontId="6" fillId="0" borderId="3" xfId="1" applyFont="1" applyFill="1" applyBorder="1" applyAlignment="1">
      <alignment horizontal="center" wrapText="1"/>
    </xf>
    <xf numFmtId="0" fontId="1" fillId="0" borderId="0" xfId="5" applyFont="1" applyFill="1" applyBorder="1" applyAlignment="1">
      <alignment wrapText="1"/>
    </xf>
    <xf numFmtId="37" fontId="1" fillId="4" borderId="3" xfId="5" applyNumberFormat="1" applyFont="1" applyFill="1" applyBorder="1" applyProtection="1"/>
    <xf numFmtId="37" fontId="1" fillId="4" borderId="3" xfId="5" applyNumberFormat="1" applyFont="1" applyFill="1" applyBorder="1" applyAlignment="1" applyProtection="1">
      <alignment horizontal="center"/>
    </xf>
    <xf numFmtId="43" fontId="1" fillId="4" borderId="3" xfId="5" applyNumberFormat="1" applyFont="1" applyFill="1" applyBorder="1" applyAlignment="1" applyProtection="1">
      <alignment horizontal="center"/>
    </xf>
    <xf numFmtId="49" fontId="1" fillId="4" borderId="3" xfId="5" applyNumberFormat="1" applyFont="1" applyFill="1" applyBorder="1" applyAlignment="1">
      <alignment horizontal="center"/>
    </xf>
    <xf numFmtId="41" fontId="1" fillId="4" borderId="3" xfId="1" applyNumberFormat="1" applyFont="1" applyFill="1" applyBorder="1" applyAlignment="1">
      <alignment horizontal="center"/>
    </xf>
    <xf numFmtId="41" fontId="1" fillId="4" borderId="3" xfId="1" applyNumberFormat="1" applyFont="1" applyFill="1" applyBorder="1" applyAlignment="1"/>
    <xf numFmtId="0" fontId="1" fillId="0" borderId="2" xfId="5" quotePrefix="1" applyFont="1" applyFill="1" applyBorder="1" applyAlignment="1"/>
    <xf numFmtId="0" fontId="1" fillId="0" borderId="5" xfId="5" quotePrefix="1" applyFont="1" applyFill="1" applyBorder="1" applyAlignment="1"/>
    <xf numFmtId="37" fontId="1" fillId="0" borderId="3" xfId="5" applyNumberFormat="1" applyFont="1" applyFill="1" applyBorder="1" applyProtection="1"/>
    <xf numFmtId="37" fontId="1" fillId="0" borderId="3" xfId="5" applyNumberFormat="1" applyFont="1" applyFill="1" applyBorder="1" applyAlignment="1" applyProtection="1">
      <alignment horizontal="center"/>
    </xf>
    <xf numFmtId="43" fontId="1" fillId="0" borderId="3" xfId="5" applyNumberFormat="1" applyFont="1" applyFill="1" applyBorder="1" applyAlignment="1" applyProtection="1">
      <alignment horizontal="center"/>
    </xf>
    <xf numFmtId="49" fontId="1" fillId="0" borderId="3" xfId="5" applyNumberFormat="1" applyFont="1" applyFill="1" applyBorder="1" applyAlignment="1">
      <alignment horizontal="center"/>
    </xf>
    <xf numFmtId="41" fontId="1" fillId="0" borderId="3" xfId="1" applyNumberFormat="1" applyFont="1" applyFill="1" applyBorder="1" applyAlignment="1">
      <alignment horizontal="center"/>
    </xf>
    <xf numFmtId="41" fontId="1" fillId="0" borderId="2" xfId="1" applyNumberFormat="1" applyFont="1" applyFill="1" applyBorder="1" applyAlignment="1"/>
    <xf numFmtId="41" fontId="1" fillId="0" borderId="5" xfId="1" applyNumberFormat="1" applyFont="1" applyFill="1" applyBorder="1" applyAlignment="1"/>
    <xf numFmtId="37" fontId="1" fillId="0" borderId="3" xfId="0" applyNumberFormat="1" applyFont="1" applyFill="1" applyBorder="1" applyProtection="1"/>
    <xf numFmtId="43" fontId="1" fillId="0" borderId="3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37" fontId="1" fillId="4" borderId="3" xfId="0" applyNumberFormat="1" applyFont="1" applyFill="1" applyBorder="1" applyProtection="1"/>
    <xf numFmtId="37" fontId="1" fillId="4" borderId="3" xfId="0" applyNumberFormat="1" applyFont="1" applyFill="1" applyBorder="1" applyAlignment="1" applyProtection="1">
      <alignment horizontal="center"/>
    </xf>
    <xf numFmtId="43" fontId="1" fillId="4" borderId="3" xfId="0" applyNumberFormat="1" applyFont="1" applyFill="1" applyBorder="1" applyAlignment="1" applyProtection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3" fillId="0" borderId="0" xfId="5" applyFont="1" applyFill="1" applyBorder="1"/>
    <xf numFmtId="43" fontId="3" fillId="0" borderId="0" xfId="1" applyFont="1" applyFill="1" applyBorder="1"/>
    <xf numFmtId="1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5" borderId="3" xfId="0" applyFill="1" applyBorder="1" applyAlignment="1">
      <alignment horizontal="center"/>
    </xf>
    <xf numFmtId="1" fontId="0" fillId="5" borderId="3" xfId="0" applyNumberFormat="1" applyFill="1" applyBorder="1"/>
    <xf numFmtId="1" fontId="0" fillId="5" borderId="3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3" xfId="0" applyNumberFormat="1" applyFill="1" applyBorder="1"/>
    <xf numFmtId="0" fontId="0" fillId="6" borderId="10" xfId="0" applyFill="1" applyBorder="1"/>
    <xf numFmtId="0" fontId="0" fillId="0" borderId="3" xfId="0" applyFill="1" applyBorder="1" applyAlignment="1"/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10" fillId="0" borderId="0" xfId="0" applyFont="1" applyFill="1"/>
    <xf numFmtId="0" fontId="0" fillId="0" borderId="0" xfId="0" applyFill="1"/>
    <xf numFmtId="0" fontId="0" fillId="0" borderId="5" xfId="0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3" fillId="7" borderId="3" xfId="9" applyNumberFormat="1" applyFont="1" applyFill="1" applyBorder="1" applyAlignment="1">
      <alignment horizontal="center" vertical="top" wrapText="1"/>
    </xf>
    <xf numFmtId="3" fontId="14" fillId="7" borderId="3" xfId="9" applyNumberFormat="1" applyFont="1" applyFill="1" applyBorder="1" applyAlignment="1">
      <alignment horizontal="center" vertical="top" shrinkToFit="1"/>
    </xf>
    <xf numFmtId="3" fontId="15" fillId="7" borderId="3" xfId="9" applyNumberFormat="1" applyFont="1" applyFill="1" applyBorder="1" applyAlignment="1">
      <alignment horizontal="center" vertical="top" shrinkToFit="1"/>
    </xf>
    <xf numFmtId="3" fontId="16" fillId="7" borderId="3" xfId="9" applyNumberFormat="1" applyFont="1" applyFill="1" applyBorder="1" applyAlignment="1">
      <alignment horizontal="center" vertical="top" shrinkToFit="1"/>
    </xf>
    <xf numFmtId="3" fontId="13" fillId="7" borderId="3" xfId="0" applyNumberFormat="1" applyFont="1" applyFill="1" applyBorder="1" applyAlignment="1">
      <alignment horizontal="center" vertical="top" wrapText="1"/>
    </xf>
    <xf numFmtId="3" fontId="13" fillId="7" borderId="3" xfId="0" applyNumberFormat="1" applyFont="1" applyFill="1" applyBorder="1" applyAlignment="1">
      <alignment horizontal="center" vertical="top" shrinkToFit="1"/>
    </xf>
    <xf numFmtId="3" fontId="17" fillId="7" borderId="3" xfId="0" applyNumberFormat="1" applyFont="1" applyFill="1" applyBorder="1" applyAlignment="1">
      <alignment horizontal="center" vertical="top" shrinkToFit="1"/>
    </xf>
    <xf numFmtId="3" fontId="18" fillId="7" borderId="3" xfId="0" applyNumberFormat="1" applyFont="1" applyFill="1" applyBorder="1" applyAlignment="1">
      <alignment horizontal="center" vertical="top" shrinkToFit="1"/>
    </xf>
    <xf numFmtId="0" fontId="1" fillId="0" borderId="6" xfId="5" applyFont="1" applyFill="1" applyBorder="1" applyAlignment="1"/>
    <xf numFmtId="0" fontId="1" fillId="0" borderId="7" xfId="5" applyFont="1" applyFill="1" applyBorder="1" applyAlignment="1"/>
    <xf numFmtId="0" fontId="1" fillId="0" borderId="9" xfId="5" applyFont="1" applyFill="1" applyBorder="1" applyAlignment="1"/>
    <xf numFmtId="0" fontId="1" fillId="0" borderId="0" xfId="5" applyFont="1" applyFill="1" applyBorder="1" applyAlignment="1"/>
    <xf numFmtId="0" fontId="1" fillId="0" borderId="10" xfId="5" applyFont="1" applyFill="1" applyBorder="1" applyAlignment="1"/>
    <xf numFmtId="0" fontId="1" fillId="0" borderId="11" xfId="5" applyFont="1" applyFill="1" applyBorder="1" applyAlignment="1"/>
    <xf numFmtId="0" fontId="1" fillId="0" borderId="12" xfId="5" applyFont="1" applyFill="1" applyBorder="1" applyAlignment="1"/>
    <xf numFmtId="0" fontId="1" fillId="0" borderId="13" xfId="5" applyFont="1" applyFill="1" applyBorder="1" applyAlignment="1"/>
    <xf numFmtId="37" fontId="1" fillId="0" borderId="3" xfId="0" applyNumberFormat="1" applyFont="1" applyFill="1" applyBorder="1" applyAlignment="1" applyProtection="1">
      <alignment horizontal="center"/>
    </xf>
    <xf numFmtId="164" fontId="1" fillId="0" borderId="3" xfId="1" applyNumberFormat="1" applyFont="1" applyFill="1" applyBorder="1" applyAlignment="1">
      <alignment horizontal="center"/>
    </xf>
    <xf numFmtId="0" fontId="0" fillId="8" borderId="3" xfId="0" applyFill="1" applyBorder="1"/>
    <xf numFmtId="0" fontId="0" fillId="8" borderId="3" xfId="0" applyFill="1" applyBorder="1" applyAlignment="1">
      <alignment horizontal="center"/>
    </xf>
    <xf numFmtId="3" fontId="13" fillId="8" borderId="3" xfId="9" applyNumberFormat="1" applyFont="1" applyFill="1" applyBorder="1" applyAlignment="1">
      <alignment horizontal="center" vertical="top" wrapText="1"/>
    </xf>
    <xf numFmtId="3" fontId="14" fillId="8" borderId="3" xfId="9" applyNumberFormat="1" applyFont="1" applyFill="1" applyBorder="1" applyAlignment="1">
      <alignment horizontal="center" vertical="top" shrinkToFit="1"/>
    </xf>
    <xf numFmtId="3" fontId="15" fillId="8" borderId="3" xfId="9" applyNumberFormat="1" applyFont="1" applyFill="1" applyBorder="1" applyAlignment="1">
      <alignment horizontal="center" vertical="top" shrinkToFit="1"/>
    </xf>
    <xf numFmtId="3" fontId="16" fillId="8" borderId="3" xfId="9" applyNumberFormat="1" applyFont="1" applyFill="1" applyBorder="1" applyAlignment="1">
      <alignment horizontal="center" vertical="top" shrinkToFit="1"/>
    </xf>
    <xf numFmtId="3" fontId="13" fillId="8" borderId="3" xfId="0" applyNumberFormat="1" applyFont="1" applyFill="1" applyBorder="1" applyAlignment="1">
      <alignment horizontal="center" vertical="top" wrapText="1"/>
    </xf>
    <xf numFmtId="3" fontId="13" fillId="8" borderId="3" xfId="0" applyNumberFormat="1" applyFont="1" applyFill="1" applyBorder="1" applyAlignment="1">
      <alignment horizontal="center" vertical="top" shrinkToFit="1"/>
    </xf>
    <xf numFmtId="3" fontId="17" fillId="8" borderId="3" xfId="0" applyNumberFormat="1" applyFont="1" applyFill="1" applyBorder="1" applyAlignment="1">
      <alignment horizontal="center" vertical="top" shrinkToFit="1"/>
    </xf>
    <xf numFmtId="3" fontId="18" fillId="8" borderId="3" xfId="0" applyNumberFormat="1" applyFont="1" applyFill="1" applyBorder="1" applyAlignment="1">
      <alignment horizontal="center" vertical="top" shrinkToFit="1"/>
    </xf>
    <xf numFmtId="164" fontId="0" fillId="5" borderId="3" xfId="9" applyNumberFormat="1" applyFont="1" applyFill="1" applyBorder="1"/>
    <xf numFmtId="164" fontId="0" fillId="6" borderId="3" xfId="9" applyNumberFormat="1" applyFont="1" applyFill="1" applyBorder="1"/>
    <xf numFmtId="0" fontId="11" fillId="0" borderId="0" xfId="0" applyFont="1" applyAlignment="1"/>
    <xf numFmtId="1" fontId="0" fillId="0" borderId="0" xfId="0" applyNumberFormat="1" applyFill="1"/>
    <xf numFmtId="1" fontId="0" fillId="0" borderId="4" xfId="0" applyNumberFormat="1" applyFill="1" applyBorder="1" applyAlignment="1">
      <alignment horizontal="center"/>
    </xf>
    <xf numFmtId="164" fontId="0" fillId="0" borderId="3" xfId="9" applyNumberFormat="1" applyFont="1" applyFill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6" fillId="0" borderId="4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/>
    </xf>
    <xf numFmtId="0" fontId="1" fillId="0" borderId="6" xfId="5" applyFont="1" applyFill="1" applyBorder="1" applyAlignment="1"/>
    <xf numFmtId="0" fontId="1" fillId="0" borderId="7" xfId="5" applyFont="1" applyFill="1" applyBorder="1" applyAlignment="1"/>
    <xf numFmtId="0" fontId="1" fillId="0" borderId="8" xfId="5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6" fillId="0" borderId="2" xfId="5" applyNumberFormat="1" applyFont="1" applyFill="1" applyBorder="1" applyAlignment="1">
      <alignment horizontal="center"/>
    </xf>
    <xf numFmtId="0" fontId="6" fillId="0" borderId="4" xfId="5" applyNumberFormat="1" applyFont="1" applyFill="1" applyBorder="1" applyAlignment="1">
      <alignment horizontal="center"/>
    </xf>
    <xf numFmtId="0" fontId="6" fillId="0" borderId="5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49" fontId="6" fillId="0" borderId="4" xfId="5" applyNumberFormat="1" applyFont="1" applyFill="1" applyBorder="1" applyAlignment="1">
      <alignment horizontal="center"/>
    </xf>
    <xf numFmtId="49" fontId="6" fillId="0" borderId="5" xfId="5" applyNumberFormat="1" applyFont="1" applyFill="1" applyBorder="1" applyAlignment="1">
      <alignment horizontal="center"/>
    </xf>
    <xf numFmtId="49" fontId="1" fillId="0" borderId="6" xfId="5" applyNumberFormat="1" applyFont="1" applyFill="1" applyBorder="1" applyAlignment="1">
      <alignment horizontal="center" vertical="top"/>
    </xf>
    <xf numFmtId="49" fontId="1" fillId="0" borderId="7" xfId="5" applyNumberFormat="1" applyFont="1" applyFill="1" applyBorder="1" applyAlignment="1">
      <alignment horizontal="center" vertical="top"/>
    </xf>
    <xf numFmtId="49" fontId="1" fillId="0" borderId="8" xfId="5" applyNumberFormat="1" applyFont="1" applyFill="1" applyBorder="1" applyAlignment="1">
      <alignment horizontal="center" vertical="top"/>
    </xf>
    <xf numFmtId="0" fontId="1" fillId="0" borderId="2" xfId="5" applyFont="1" applyFill="1" applyBorder="1" applyAlignment="1">
      <alignment wrapText="1"/>
    </xf>
    <xf numFmtId="0" fontId="1" fillId="0" borderId="5" xfId="5" applyFont="1" applyFill="1" applyBorder="1" applyAlignment="1">
      <alignment wrapText="1"/>
    </xf>
    <xf numFmtId="43" fontId="6" fillId="0" borderId="2" xfId="1" applyFont="1" applyFill="1" applyBorder="1" applyAlignment="1">
      <alignment horizontal="center" wrapText="1"/>
    </xf>
    <xf numFmtId="43" fontId="6" fillId="0" borderId="5" xfId="1" applyFont="1" applyFill="1" applyBorder="1" applyAlignment="1">
      <alignment horizontal="center" wrapText="1"/>
    </xf>
    <xf numFmtId="0" fontId="1" fillId="4" borderId="2" xfId="5" quotePrefix="1" applyFont="1" applyFill="1" applyBorder="1" applyAlignment="1">
      <alignment horizontal="center"/>
    </xf>
    <xf numFmtId="0" fontId="1" fillId="4" borderId="5" xfId="5" quotePrefix="1" applyFont="1" applyFill="1" applyBorder="1" applyAlignment="1">
      <alignment horizontal="center"/>
    </xf>
    <xf numFmtId="0" fontId="7" fillId="0" borderId="6" xfId="5" applyFont="1" applyFill="1" applyBorder="1" applyAlignment="1"/>
    <xf numFmtId="0" fontId="3" fillId="0" borderId="7" xfId="5" applyFont="1" applyFill="1" applyBorder="1" applyAlignment="1"/>
    <xf numFmtId="0" fontId="3" fillId="0" borderId="8" xfId="5" applyFont="1" applyFill="1" applyBorder="1" applyAlignment="1"/>
    <xf numFmtId="0" fontId="3" fillId="0" borderId="11" xfId="5" applyFont="1" applyFill="1" applyBorder="1" applyAlignment="1"/>
    <xf numFmtId="0" fontId="3" fillId="0" borderId="12" xfId="5" applyFont="1" applyFill="1" applyBorder="1" applyAlignment="1"/>
    <xf numFmtId="0" fontId="3" fillId="0" borderId="13" xfId="5" applyFont="1" applyFill="1" applyBorder="1" applyAlignment="1"/>
    <xf numFmtId="0" fontId="8" fillId="0" borderId="2" xfId="5" quotePrefix="1" applyFont="1" applyFill="1" applyBorder="1" applyAlignment="1">
      <alignment horizontal="right"/>
    </xf>
    <xf numFmtId="0" fontId="8" fillId="0" borderId="5" xfId="5" quotePrefix="1" applyFont="1" applyFill="1" applyBorder="1" applyAlignment="1">
      <alignment horizontal="right"/>
    </xf>
    <xf numFmtId="0" fontId="8" fillId="0" borderId="2" xfId="5" applyFont="1" applyFill="1" applyBorder="1"/>
    <xf numFmtId="0" fontId="8" fillId="0" borderId="4" xfId="5" applyFont="1" applyFill="1" applyBorder="1"/>
    <xf numFmtId="0" fontId="8" fillId="0" borderId="5" xfId="5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" fillId="0" borderId="9" xfId="5" applyFont="1" applyFill="1" applyBorder="1" applyAlignment="1"/>
    <xf numFmtId="0" fontId="1" fillId="0" borderId="0" xfId="5" applyFont="1" applyFill="1" applyBorder="1" applyAlignment="1"/>
    <xf numFmtId="0" fontId="1" fillId="0" borderId="10" xfId="5" applyFont="1" applyFill="1" applyBorder="1" applyAlignment="1"/>
    <xf numFmtId="0" fontId="1" fillId="0" borderId="11" xfId="5" applyFont="1" applyFill="1" applyBorder="1" applyAlignment="1"/>
    <xf numFmtId="0" fontId="1" fillId="0" borderId="12" xfId="5" applyFont="1" applyFill="1" applyBorder="1" applyAlignment="1"/>
    <xf numFmtId="0" fontId="1" fillId="0" borderId="13" xfId="5" applyFont="1" applyFill="1" applyBorder="1" applyAlignment="1"/>
    <xf numFmtId="0" fontId="7" fillId="0" borderId="6" xfId="6" quotePrefix="1" applyFont="1" applyFill="1" applyBorder="1" applyAlignment="1">
      <alignment horizontal="left" vertical="top"/>
    </xf>
    <xf numFmtId="0" fontId="7" fillId="0" borderId="7" xfId="6" quotePrefix="1" applyFont="1" applyFill="1" applyBorder="1" applyAlignment="1">
      <alignment horizontal="left" vertical="top"/>
    </xf>
    <xf numFmtId="0" fontId="7" fillId="0" borderId="8" xfId="6" quotePrefix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3" fillId="0" borderId="2" xfId="5" applyFont="1" applyFill="1" applyBorder="1"/>
    <xf numFmtId="0" fontId="3" fillId="0" borderId="4" xfId="5" applyFont="1" applyFill="1" applyBorder="1"/>
    <xf numFmtId="0" fontId="3" fillId="0" borderId="5" xfId="5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0" fontId="3" fillId="0" borderId="11" xfId="6" applyFont="1" applyFill="1" applyBorder="1" applyAlignment="1">
      <alignment horizontal="center"/>
    </xf>
    <xf numFmtId="0" fontId="3" fillId="0" borderId="12" xfId="6" applyFont="1" applyFill="1" applyBorder="1" applyAlignment="1">
      <alignment horizontal="center"/>
    </xf>
    <xf numFmtId="0" fontId="8" fillId="0" borderId="0" xfId="6" applyFont="1" applyFill="1" applyBorder="1" applyAlignment="1">
      <alignment vertical="center"/>
    </xf>
    <xf numFmtId="0" fontId="8" fillId="0" borderId="10" xfId="6" applyFont="1" applyFill="1" applyBorder="1" applyAlignment="1">
      <alignment vertical="center"/>
    </xf>
    <xf numFmtId="0" fontId="7" fillId="0" borderId="12" xfId="6" applyFont="1" applyFill="1" applyBorder="1" applyAlignment="1">
      <alignment vertical="center"/>
    </xf>
    <xf numFmtId="0" fontId="7" fillId="0" borderId="13" xfId="6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3" fillId="0" borderId="9" xfId="6" applyFont="1" applyFill="1" applyBorder="1" applyAlignment="1"/>
    <xf numFmtId="0" fontId="3" fillId="0" borderId="0" xfId="6" applyFont="1" applyFill="1" applyBorder="1" applyAlignment="1"/>
    <xf numFmtId="0" fontId="3" fillId="0" borderId="10" xfId="6" applyFont="1" applyFill="1" applyBorder="1" applyAlignment="1"/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" fillId="0" borderId="2" xfId="5" quotePrefix="1" applyFont="1" applyFill="1" applyBorder="1" applyAlignment="1">
      <alignment horizontal="center"/>
    </xf>
    <xf numFmtId="0" fontId="1" fillId="0" borderId="5" xfId="5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2" xfId="5" applyFont="1" applyFill="1" applyBorder="1" applyAlignment="1">
      <alignment horizontal="center"/>
    </xf>
    <xf numFmtId="0" fontId="2" fillId="0" borderId="4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center"/>
    </xf>
    <xf numFmtId="0" fontId="2" fillId="0" borderId="2" xfId="5" quotePrefix="1" applyNumberFormat="1" applyFont="1" applyFill="1" applyBorder="1" applyAlignment="1">
      <alignment horizontal="center"/>
    </xf>
    <xf numFmtId="0" fontId="2" fillId="0" borderId="4" xfId="5" applyNumberFormat="1" applyFont="1" applyFill="1" applyBorder="1" applyAlignment="1">
      <alignment horizontal="center"/>
    </xf>
    <xf numFmtId="0" fontId="2" fillId="0" borderId="5" xfId="5" applyNumberFormat="1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10">
    <cellStyle name="Comma" xfId="9" builtinId="3"/>
    <cellStyle name="Comma 2" xfId="1"/>
    <cellStyle name="Heading" xfId="2"/>
    <cellStyle name="Normal" xfId="0" builtinId="0"/>
    <cellStyle name="Normal 2" xfId="3"/>
    <cellStyle name="Normal 3" xfId="4"/>
    <cellStyle name="Normal 4" xfId="5"/>
    <cellStyle name="Normal_Support Salary Schedule FY 07" xfId="6"/>
    <cellStyle name="red&amp;grey" xfId="7"/>
    <cellStyle name="Salsch" xfId="8"/>
  </cellStyles>
  <dxfs count="0"/>
  <tableStyles count="0" defaultTableStyle="TableStyleMedium9" defaultPivotStyle="PivotStyleLight16"/>
  <colors>
    <mruColors>
      <color rgb="FFFFFF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laries\Support%20Salary%20Schedule%20FY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 rate"/>
      <sheetName val="annual salar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43"/>
  <sheetViews>
    <sheetView tabSelected="1" view="pageBreakPreview" zoomScale="80" zoomScaleNormal="100" zoomScaleSheetLayoutView="80" workbookViewId="0">
      <pane xSplit="2" ySplit="1" topLeftCell="C2" activePane="bottomRight" state="frozen"/>
      <selection activeCell="A5" sqref="A5:N5"/>
      <selection pane="topRight" activeCell="A5" sqref="A5:N5"/>
      <selection pane="bottomLeft" activeCell="A5" sqref="A5:N5"/>
      <selection pane="bottomRight" activeCell="T38" sqref="T38"/>
    </sheetView>
  </sheetViews>
  <sheetFormatPr defaultColWidth="9.140625" defaultRowHeight="15" x14ac:dyDescent="0.2"/>
  <cols>
    <col min="1" max="1" width="9.140625" style="12"/>
    <col min="2" max="2" width="15" style="12" customWidth="1"/>
    <col min="3" max="3" width="14.7109375" style="12" customWidth="1"/>
    <col min="4" max="4" width="11.140625" style="2" customWidth="1"/>
    <col min="5" max="5" width="9.85546875" style="2" customWidth="1"/>
    <col min="6" max="6" width="8.5703125" style="2" customWidth="1"/>
    <col min="7" max="7" width="8.5703125" style="64" customWidth="1"/>
    <col min="8" max="12" width="12.7109375" style="2" customWidth="1"/>
    <col min="13" max="13" width="5.140625" style="2" customWidth="1"/>
    <col min="14" max="14" width="11.85546875" style="1" customWidth="1"/>
    <col min="15" max="15" width="11" style="1" customWidth="1"/>
    <col min="16" max="16" width="12" style="1" customWidth="1"/>
    <col min="17" max="17" width="12.5703125" style="2" customWidth="1"/>
    <col min="18" max="18" width="11.28515625" style="2" customWidth="1"/>
    <col min="19" max="26" width="12.7109375" style="2" customWidth="1"/>
    <col min="27" max="27" width="9.140625" style="2"/>
    <col min="28" max="28" width="0" style="6" hidden="1" customWidth="1"/>
    <col min="29" max="30" width="14.7109375" style="6" hidden="1" customWidth="1"/>
    <col min="31" max="40" width="12.7109375" style="2" customWidth="1"/>
    <col min="41" max="16384" width="9.140625" style="2"/>
  </cols>
  <sheetData>
    <row r="1" spans="1:48" ht="18" customHeight="1" x14ac:dyDescent="0.3">
      <c r="A1" s="2"/>
      <c r="B1" s="2"/>
      <c r="C1" s="2"/>
      <c r="N1" s="2"/>
      <c r="O1" s="2"/>
      <c r="P1" s="2"/>
      <c r="S1" s="104" t="s">
        <v>42</v>
      </c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T1" s="6"/>
      <c r="AU1" s="6"/>
      <c r="AV1" s="6"/>
    </row>
    <row r="2" spans="1:48" ht="15.75" x14ac:dyDescent="0.25">
      <c r="A2" s="105" t="s">
        <v>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48" ht="15.75" x14ac:dyDescent="0.25">
      <c r="A3" s="105" t="s">
        <v>52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3"/>
      <c r="T3" s="3"/>
      <c r="AB3" s="7"/>
      <c r="AC3" s="7"/>
      <c r="AD3" s="7"/>
      <c r="AE3" s="3"/>
      <c r="AF3" s="3"/>
      <c r="AG3" s="3"/>
      <c r="AH3" s="3"/>
    </row>
    <row r="4" spans="1:48" ht="15.75" x14ac:dyDescent="0.25">
      <c r="A4"/>
      <c r="B4"/>
      <c r="C4"/>
      <c r="D4"/>
      <c r="E4"/>
      <c r="F4"/>
      <c r="G4" s="65"/>
      <c r="H4" s="48"/>
      <c r="I4" s="48"/>
      <c r="J4" s="48"/>
      <c r="K4" s="48"/>
      <c r="L4" s="48"/>
      <c r="M4" s="48"/>
      <c r="N4" s="48"/>
      <c r="O4" s="48"/>
      <c r="P4" s="48"/>
      <c r="Q4" s="48"/>
      <c r="R4"/>
      <c r="S4" s="3"/>
      <c r="T4" s="3"/>
      <c r="AB4" s="7"/>
      <c r="AC4" s="7"/>
      <c r="AD4" s="7"/>
      <c r="AE4" s="3"/>
      <c r="AF4" s="3"/>
      <c r="AG4" s="3"/>
      <c r="AH4" s="3"/>
    </row>
    <row r="5" spans="1:48" ht="15.75" x14ac:dyDescent="0.25">
      <c r="A5" s="61"/>
      <c r="B5" s="108" t="s">
        <v>50</v>
      </c>
      <c r="C5" s="109"/>
      <c r="D5" s="109"/>
      <c r="E5" s="109"/>
      <c r="F5" s="110"/>
      <c r="G5" s="66"/>
      <c r="H5" s="55"/>
      <c r="I5" s="106" t="s">
        <v>44</v>
      </c>
      <c r="J5" s="106"/>
      <c r="K5" s="106"/>
      <c r="L5" s="106"/>
      <c r="M5" s="51"/>
      <c r="N5" s="58"/>
      <c r="O5" s="107" t="s">
        <v>45</v>
      </c>
      <c r="P5" s="107"/>
      <c r="Q5" s="107"/>
      <c r="R5" s="107"/>
    </row>
    <row r="6" spans="1:48" ht="15.75" x14ac:dyDescent="0.25">
      <c r="A6" s="49"/>
      <c r="B6" s="88"/>
      <c r="C6" s="88"/>
      <c r="D6" s="88"/>
      <c r="E6" s="88"/>
      <c r="F6" s="88"/>
      <c r="G6" s="54"/>
      <c r="H6" s="56"/>
      <c r="I6" s="56"/>
      <c r="J6" s="56"/>
      <c r="K6" s="56"/>
      <c r="L6" s="56"/>
      <c r="M6" s="52"/>
      <c r="N6" s="59"/>
      <c r="O6" s="59"/>
      <c r="P6" s="59"/>
      <c r="Q6" s="59"/>
      <c r="R6" s="60"/>
    </row>
    <row r="7" spans="1:48" ht="15.75" x14ac:dyDescent="0.25">
      <c r="A7" s="50" t="s">
        <v>46</v>
      </c>
      <c r="B7" s="89" t="s">
        <v>40</v>
      </c>
      <c r="C7" s="89" t="s">
        <v>41</v>
      </c>
      <c r="D7" s="89" t="s">
        <v>47</v>
      </c>
      <c r="E7" s="89" t="s">
        <v>48</v>
      </c>
      <c r="F7" s="89" t="s">
        <v>49</v>
      </c>
      <c r="G7" s="53"/>
      <c r="H7" s="57" t="s">
        <v>40</v>
      </c>
      <c r="I7" s="57" t="s">
        <v>41</v>
      </c>
      <c r="J7" s="57" t="s">
        <v>47</v>
      </c>
      <c r="K7" s="57" t="s">
        <v>48</v>
      </c>
      <c r="L7" s="57" t="s">
        <v>49</v>
      </c>
      <c r="M7" s="51"/>
      <c r="N7" s="58" t="s">
        <v>40</v>
      </c>
      <c r="O7" s="58" t="s">
        <v>41</v>
      </c>
      <c r="P7" s="58" t="s">
        <v>47</v>
      </c>
      <c r="Q7" s="58" t="s">
        <v>48</v>
      </c>
      <c r="R7" s="58" t="s">
        <v>49</v>
      </c>
    </row>
    <row r="8" spans="1:48" ht="15.75" x14ac:dyDescent="0.25">
      <c r="A8" s="49">
        <v>0</v>
      </c>
      <c r="B8" s="90">
        <v>44226</v>
      </c>
      <c r="C8" s="90">
        <v>50857</v>
      </c>
      <c r="D8" s="90">
        <v>54839</v>
      </c>
      <c r="E8" s="90">
        <v>58818</v>
      </c>
      <c r="F8" s="90">
        <v>44226</v>
      </c>
      <c r="G8" s="54"/>
      <c r="H8" s="98">
        <f>B8/187*202</f>
        <v>47773.54010695187</v>
      </c>
      <c r="I8" s="98">
        <f>C8/187*202</f>
        <v>54936.438502673795</v>
      </c>
      <c r="J8" s="98">
        <f>D8/187*202</f>
        <v>59237.850267379676</v>
      </c>
      <c r="K8" s="98">
        <f>E8/187*202</f>
        <v>63536.021390374335</v>
      </c>
      <c r="L8" s="98">
        <f>F8/187*202</f>
        <v>47773.54010695187</v>
      </c>
      <c r="M8" s="52"/>
      <c r="N8" s="99">
        <f>B8/187*240</f>
        <v>56760.641711229946</v>
      </c>
      <c r="O8" s="99">
        <f>C8/187*240</f>
        <v>65271.016042780742</v>
      </c>
      <c r="P8" s="99">
        <f>D8/187*240</f>
        <v>70381.604278074868</v>
      </c>
      <c r="Q8" s="99">
        <f>E8/187*240</f>
        <v>75488.342245989305</v>
      </c>
      <c r="R8" s="99">
        <f>F8/187*240</f>
        <v>56760.641711229946</v>
      </c>
    </row>
    <row r="9" spans="1:48" ht="15.75" x14ac:dyDescent="0.25">
      <c r="A9" s="49">
        <v>1</v>
      </c>
      <c r="B9" s="90">
        <v>44226</v>
      </c>
      <c r="C9" s="90">
        <v>50857</v>
      </c>
      <c r="D9" s="90">
        <v>54839</v>
      </c>
      <c r="E9" s="90">
        <v>58818</v>
      </c>
      <c r="F9" s="90">
        <v>44226</v>
      </c>
      <c r="G9" s="54"/>
      <c r="H9" s="98">
        <f t="shared" ref="H9:L43" si="0">B9/187*202</f>
        <v>47773.54010695187</v>
      </c>
      <c r="I9" s="98">
        <f t="shared" si="0"/>
        <v>54936.438502673795</v>
      </c>
      <c r="J9" s="98">
        <f t="shared" si="0"/>
        <v>59237.850267379676</v>
      </c>
      <c r="K9" s="98">
        <f t="shared" si="0"/>
        <v>63536.021390374335</v>
      </c>
      <c r="L9" s="98">
        <f t="shared" si="0"/>
        <v>47773.54010695187</v>
      </c>
      <c r="M9" s="52"/>
      <c r="N9" s="99">
        <f t="shared" ref="N9:R43" si="1">B9/187*240</f>
        <v>56760.641711229946</v>
      </c>
      <c r="O9" s="99">
        <f t="shared" si="1"/>
        <v>65271.016042780742</v>
      </c>
      <c r="P9" s="99">
        <f t="shared" si="1"/>
        <v>70381.604278074868</v>
      </c>
      <c r="Q9" s="99">
        <f t="shared" si="1"/>
        <v>75488.342245989305</v>
      </c>
      <c r="R9" s="99">
        <f t="shared" si="1"/>
        <v>56760.641711229946</v>
      </c>
    </row>
    <row r="10" spans="1:48" ht="15.75" x14ac:dyDescent="0.25">
      <c r="A10" s="49">
        <v>2</v>
      </c>
      <c r="B10" s="90">
        <v>44226</v>
      </c>
      <c r="C10" s="90">
        <v>50857</v>
      </c>
      <c r="D10" s="90">
        <v>54839</v>
      </c>
      <c r="E10" s="90">
        <v>58818</v>
      </c>
      <c r="F10" s="90">
        <v>44226</v>
      </c>
      <c r="G10" s="54"/>
      <c r="H10" s="98">
        <f t="shared" si="0"/>
        <v>47773.54010695187</v>
      </c>
      <c r="I10" s="98">
        <f t="shared" si="0"/>
        <v>54936.438502673795</v>
      </c>
      <c r="J10" s="98">
        <f t="shared" si="0"/>
        <v>59237.850267379676</v>
      </c>
      <c r="K10" s="98">
        <f t="shared" si="0"/>
        <v>63536.021390374335</v>
      </c>
      <c r="L10" s="98">
        <f t="shared" si="0"/>
        <v>47773.54010695187</v>
      </c>
      <c r="M10" s="52"/>
      <c r="N10" s="99">
        <f t="shared" si="1"/>
        <v>56760.641711229946</v>
      </c>
      <c r="O10" s="99">
        <f t="shared" si="1"/>
        <v>65271.016042780742</v>
      </c>
      <c r="P10" s="99">
        <f t="shared" si="1"/>
        <v>70381.604278074868</v>
      </c>
      <c r="Q10" s="99">
        <f t="shared" si="1"/>
        <v>75488.342245989305</v>
      </c>
      <c r="R10" s="99">
        <f t="shared" si="1"/>
        <v>56760.641711229946</v>
      </c>
    </row>
    <row r="11" spans="1:48" ht="15.75" x14ac:dyDescent="0.25">
      <c r="A11" s="49">
        <v>3</v>
      </c>
      <c r="B11" s="91">
        <v>48643</v>
      </c>
      <c r="C11" s="91">
        <v>55939</v>
      </c>
      <c r="D11" s="92">
        <v>60317</v>
      </c>
      <c r="E11" s="92">
        <v>64702</v>
      </c>
      <c r="F11" s="91">
        <v>48643</v>
      </c>
      <c r="G11" s="54"/>
      <c r="H11" s="98">
        <f t="shared" si="0"/>
        <v>52544.844919786097</v>
      </c>
      <c r="I11" s="98">
        <f t="shared" si="0"/>
        <v>60426.085561497326</v>
      </c>
      <c r="J11" s="98">
        <f t="shared" si="0"/>
        <v>65155.262032085564</v>
      </c>
      <c r="K11" s="98">
        <f t="shared" si="0"/>
        <v>69892</v>
      </c>
      <c r="L11" s="98">
        <f t="shared" si="0"/>
        <v>52544.844919786097</v>
      </c>
      <c r="M11" s="52"/>
      <c r="N11" s="99">
        <f t="shared" si="1"/>
        <v>62429.518716577542</v>
      </c>
      <c r="O11" s="99">
        <f t="shared" si="1"/>
        <v>71793.368983957218</v>
      </c>
      <c r="P11" s="99">
        <f t="shared" si="1"/>
        <v>77412.19251336898</v>
      </c>
      <c r="Q11" s="99">
        <f t="shared" si="1"/>
        <v>83040</v>
      </c>
      <c r="R11" s="99">
        <f t="shared" si="1"/>
        <v>62429.518716577542</v>
      </c>
    </row>
    <row r="12" spans="1:48" ht="15.75" x14ac:dyDescent="0.25">
      <c r="A12" s="49">
        <v>4</v>
      </c>
      <c r="B12" s="91">
        <v>48643</v>
      </c>
      <c r="C12" s="91">
        <v>55939</v>
      </c>
      <c r="D12" s="92">
        <v>60317</v>
      </c>
      <c r="E12" s="92">
        <v>64702</v>
      </c>
      <c r="F12" s="92">
        <v>48643</v>
      </c>
      <c r="G12" s="54"/>
      <c r="H12" s="98">
        <f t="shared" si="0"/>
        <v>52544.844919786097</v>
      </c>
      <c r="I12" s="98">
        <f t="shared" si="0"/>
        <v>60426.085561497326</v>
      </c>
      <c r="J12" s="98">
        <f t="shared" si="0"/>
        <v>65155.262032085564</v>
      </c>
      <c r="K12" s="98">
        <f t="shared" si="0"/>
        <v>69892</v>
      </c>
      <c r="L12" s="98">
        <f t="shared" si="0"/>
        <v>52544.844919786097</v>
      </c>
      <c r="M12" s="52"/>
      <c r="N12" s="99">
        <f t="shared" si="1"/>
        <v>62429.518716577542</v>
      </c>
      <c r="O12" s="99">
        <f t="shared" si="1"/>
        <v>71793.368983957218</v>
      </c>
      <c r="P12" s="99">
        <f t="shared" si="1"/>
        <v>77412.19251336898</v>
      </c>
      <c r="Q12" s="99">
        <f t="shared" si="1"/>
        <v>83040</v>
      </c>
      <c r="R12" s="99">
        <f t="shared" si="1"/>
        <v>62429.518716577542</v>
      </c>
    </row>
    <row r="13" spans="1:48" ht="15.75" x14ac:dyDescent="0.25">
      <c r="A13" s="49">
        <v>5</v>
      </c>
      <c r="B13" s="91">
        <v>48643</v>
      </c>
      <c r="C13" s="92">
        <v>55939</v>
      </c>
      <c r="D13" s="93">
        <v>60317</v>
      </c>
      <c r="E13" s="92">
        <v>64702</v>
      </c>
      <c r="F13" s="90">
        <v>48643</v>
      </c>
      <c r="G13" s="54"/>
      <c r="H13" s="98">
        <f t="shared" si="0"/>
        <v>52544.844919786097</v>
      </c>
      <c r="I13" s="98">
        <f t="shared" si="0"/>
        <v>60426.085561497326</v>
      </c>
      <c r="J13" s="98">
        <f t="shared" si="0"/>
        <v>65155.262032085564</v>
      </c>
      <c r="K13" s="98">
        <f t="shared" si="0"/>
        <v>69892</v>
      </c>
      <c r="L13" s="98">
        <f t="shared" si="0"/>
        <v>52544.844919786097</v>
      </c>
      <c r="M13" s="52"/>
      <c r="N13" s="99">
        <f t="shared" si="1"/>
        <v>62429.518716577542</v>
      </c>
      <c r="O13" s="99">
        <f t="shared" si="1"/>
        <v>71793.368983957218</v>
      </c>
      <c r="P13" s="99">
        <f t="shared" si="1"/>
        <v>77412.19251336898</v>
      </c>
      <c r="Q13" s="99">
        <f t="shared" si="1"/>
        <v>83040</v>
      </c>
      <c r="R13" s="99">
        <f t="shared" si="1"/>
        <v>62429.518716577542</v>
      </c>
    </row>
    <row r="14" spans="1:48" ht="15.75" x14ac:dyDescent="0.25">
      <c r="A14" s="49">
        <v>6</v>
      </c>
      <c r="B14" s="91">
        <v>50776</v>
      </c>
      <c r="C14" s="91">
        <v>58390</v>
      </c>
      <c r="D14" s="92">
        <v>62977</v>
      </c>
      <c r="E14" s="92">
        <v>67530</v>
      </c>
      <c r="F14" s="92">
        <v>50776</v>
      </c>
      <c r="G14" s="54"/>
      <c r="H14" s="98">
        <f t="shared" si="0"/>
        <v>54848.94117647058</v>
      </c>
      <c r="I14" s="98">
        <f t="shared" si="0"/>
        <v>63073.689839572195</v>
      </c>
      <c r="J14" s="98">
        <f t="shared" si="0"/>
        <v>68028.631016042782</v>
      </c>
      <c r="K14" s="98">
        <f t="shared" si="0"/>
        <v>72946.84491978609</v>
      </c>
      <c r="L14" s="98">
        <f t="shared" si="0"/>
        <v>54848.94117647058</v>
      </c>
      <c r="M14" s="52"/>
      <c r="N14" s="99">
        <f t="shared" si="1"/>
        <v>65167.058823529405</v>
      </c>
      <c r="O14" s="99">
        <f t="shared" si="1"/>
        <v>74939.037433155085</v>
      </c>
      <c r="P14" s="99">
        <f t="shared" si="1"/>
        <v>80826.096256684483</v>
      </c>
      <c r="Q14" s="99">
        <f t="shared" si="1"/>
        <v>86669.518716577542</v>
      </c>
      <c r="R14" s="99">
        <f t="shared" si="1"/>
        <v>65167.058823529405</v>
      </c>
    </row>
    <row r="15" spans="1:48" ht="15.75" x14ac:dyDescent="0.25">
      <c r="A15" s="49">
        <v>7</v>
      </c>
      <c r="B15" s="92">
        <v>50776</v>
      </c>
      <c r="C15" s="92">
        <v>58390</v>
      </c>
      <c r="D15" s="92">
        <v>62977</v>
      </c>
      <c r="E15" s="92">
        <v>67530</v>
      </c>
      <c r="F15" s="92">
        <v>50776</v>
      </c>
      <c r="G15" s="54"/>
      <c r="H15" s="98">
        <f t="shared" si="0"/>
        <v>54848.94117647058</v>
      </c>
      <c r="I15" s="98">
        <f t="shared" si="0"/>
        <v>63073.689839572195</v>
      </c>
      <c r="J15" s="98">
        <f t="shared" si="0"/>
        <v>68028.631016042782</v>
      </c>
      <c r="K15" s="98">
        <f t="shared" si="0"/>
        <v>72946.84491978609</v>
      </c>
      <c r="L15" s="98">
        <f t="shared" si="0"/>
        <v>54848.94117647058</v>
      </c>
      <c r="M15" s="52"/>
      <c r="N15" s="99">
        <f t="shared" si="1"/>
        <v>65167.058823529405</v>
      </c>
      <c r="O15" s="99">
        <f t="shared" si="1"/>
        <v>74939.037433155085</v>
      </c>
      <c r="P15" s="99">
        <f t="shared" si="1"/>
        <v>80826.096256684483</v>
      </c>
      <c r="Q15" s="99">
        <f t="shared" si="1"/>
        <v>86669.518716577542</v>
      </c>
      <c r="R15" s="99">
        <f t="shared" si="1"/>
        <v>65167.058823529405</v>
      </c>
    </row>
    <row r="16" spans="1:48" ht="15.75" x14ac:dyDescent="0.25">
      <c r="A16" s="49">
        <v>8</v>
      </c>
      <c r="B16" s="92">
        <v>50776</v>
      </c>
      <c r="C16" s="92">
        <v>58390</v>
      </c>
      <c r="D16" s="92">
        <v>62977</v>
      </c>
      <c r="E16" s="92">
        <v>67530</v>
      </c>
      <c r="F16" s="93">
        <v>50776</v>
      </c>
      <c r="G16" s="54"/>
      <c r="H16" s="98">
        <f t="shared" si="0"/>
        <v>54848.94117647058</v>
      </c>
      <c r="I16" s="98">
        <f t="shared" si="0"/>
        <v>63073.689839572195</v>
      </c>
      <c r="J16" s="98">
        <f t="shared" si="0"/>
        <v>68028.631016042782</v>
      </c>
      <c r="K16" s="98">
        <f t="shared" si="0"/>
        <v>72946.84491978609</v>
      </c>
      <c r="L16" s="98">
        <f t="shared" si="0"/>
        <v>54848.94117647058</v>
      </c>
      <c r="M16" s="52"/>
      <c r="N16" s="99">
        <f t="shared" si="1"/>
        <v>65167.058823529405</v>
      </c>
      <c r="O16" s="99">
        <f t="shared" si="1"/>
        <v>74939.037433155085</v>
      </c>
      <c r="P16" s="99">
        <f t="shared" si="1"/>
        <v>80826.096256684483</v>
      </c>
      <c r="Q16" s="99">
        <f t="shared" si="1"/>
        <v>86669.518716577542</v>
      </c>
      <c r="R16" s="99">
        <f t="shared" si="1"/>
        <v>65167.058823529405</v>
      </c>
    </row>
    <row r="17" spans="1:18" ht="15.75" x14ac:dyDescent="0.25">
      <c r="A17" s="49">
        <v>9</v>
      </c>
      <c r="B17" s="91">
        <v>52309</v>
      </c>
      <c r="C17" s="91">
        <v>60154</v>
      </c>
      <c r="D17" s="91">
        <v>64879</v>
      </c>
      <c r="E17" s="92">
        <v>69570</v>
      </c>
      <c r="F17" s="92">
        <v>52309</v>
      </c>
      <c r="G17" s="54"/>
      <c r="H17" s="98">
        <f t="shared" si="0"/>
        <v>56504.909090909096</v>
      </c>
      <c r="I17" s="98">
        <f t="shared" si="0"/>
        <v>64979.187165775402</v>
      </c>
      <c r="J17" s="98">
        <f t="shared" si="0"/>
        <v>70083.197860962566</v>
      </c>
      <c r="K17" s="98">
        <f t="shared" si="0"/>
        <v>75150.481283422472</v>
      </c>
      <c r="L17" s="98">
        <f t="shared" si="0"/>
        <v>56504.909090909096</v>
      </c>
      <c r="M17" s="52"/>
      <c r="N17" s="99">
        <f t="shared" si="1"/>
        <v>67134.545454545456</v>
      </c>
      <c r="O17" s="99">
        <f t="shared" si="1"/>
        <v>77202.994652406414</v>
      </c>
      <c r="P17" s="99">
        <f t="shared" si="1"/>
        <v>83267.165775401067</v>
      </c>
      <c r="Q17" s="99">
        <f t="shared" si="1"/>
        <v>89287.700534759366</v>
      </c>
      <c r="R17" s="99">
        <f t="shared" si="1"/>
        <v>67134.545454545456</v>
      </c>
    </row>
    <row r="18" spans="1:18" ht="15.75" x14ac:dyDescent="0.25">
      <c r="A18" s="49">
        <v>10</v>
      </c>
      <c r="B18" s="92">
        <v>52831</v>
      </c>
      <c r="C18" s="92">
        <v>60755</v>
      </c>
      <c r="D18" s="93">
        <v>65527</v>
      </c>
      <c r="E18" s="92">
        <v>70265</v>
      </c>
      <c r="F18" s="92">
        <v>52831</v>
      </c>
      <c r="G18" s="54"/>
      <c r="H18" s="98">
        <f t="shared" si="0"/>
        <v>57068.780748663099</v>
      </c>
      <c r="I18" s="98">
        <f t="shared" si="0"/>
        <v>65628.395721925132</v>
      </c>
      <c r="J18" s="98">
        <f t="shared" si="0"/>
        <v>70783.176470588238</v>
      </c>
      <c r="K18" s="98">
        <f t="shared" si="0"/>
        <v>75901.229946524065</v>
      </c>
      <c r="L18" s="98">
        <f t="shared" si="0"/>
        <v>57068.780748663099</v>
      </c>
      <c r="M18" s="52"/>
      <c r="N18" s="99">
        <f t="shared" si="1"/>
        <v>67804.491978609614</v>
      </c>
      <c r="O18" s="99">
        <f t="shared" si="1"/>
        <v>77974.331550802133</v>
      </c>
      <c r="P18" s="99">
        <f t="shared" si="1"/>
        <v>84098.823529411777</v>
      </c>
      <c r="Q18" s="99">
        <f t="shared" si="1"/>
        <v>90179.679144385023</v>
      </c>
      <c r="R18" s="99">
        <f t="shared" si="1"/>
        <v>67804.491978609614</v>
      </c>
    </row>
    <row r="19" spans="1:18" ht="15.75" x14ac:dyDescent="0.25">
      <c r="A19" s="54">
        <v>11</v>
      </c>
      <c r="B19" s="92">
        <v>53360</v>
      </c>
      <c r="C19" s="92">
        <v>61363</v>
      </c>
      <c r="D19" s="92">
        <v>66182</v>
      </c>
      <c r="E19" s="93">
        <v>70967</v>
      </c>
      <c r="F19" s="93">
        <v>53360</v>
      </c>
      <c r="G19" s="54"/>
      <c r="H19" s="98">
        <f t="shared" si="0"/>
        <v>57640.213903743323</v>
      </c>
      <c r="I19" s="98">
        <f t="shared" si="0"/>
        <v>66285.165775401067</v>
      </c>
      <c r="J19" s="98">
        <f t="shared" si="0"/>
        <v>71490.716577540108</v>
      </c>
      <c r="K19" s="98">
        <f t="shared" si="0"/>
        <v>76659.54010695187</v>
      </c>
      <c r="L19" s="98">
        <f t="shared" si="0"/>
        <v>57640.213903743323</v>
      </c>
      <c r="M19" s="52"/>
      <c r="N19" s="99">
        <f t="shared" si="1"/>
        <v>68483.42245989306</v>
      </c>
      <c r="O19" s="99">
        <f t="shared" si="1"/>
        <v>78754.65240641711</v>
      </c>
      <c r="P19" s="99">
        <f t="shared" si="1"/>
        <v>84939.465240641715</v>
      </c>
      <c r="Q19" s="99">
        <f t="shared" si="1"/>
        <v>91080.641711229953</v>
      </c>
      <c r="R19" s="99">
        <f t="shared" si="1"/>
        <v>68483.42245989306</v>
      </c>
    </row>
    <row r="20" spans="1:18" ht="15.75" x14ac:dyDescent="0.25">
      <c r="A20" s="49">
        <v>12</v>
      </c>
      <c r="B20" s="91">
        <v>53894</v>
      </c>
      <c r="C20" s="91">
        <v>61977</v>
      </c>
      <c r="D20" s="92">
        <v>66844</v>
      </c>
      <c r="E20" s="91">
        <v>71677</v>
      </c>
      <c r="F20" s="93">
        <v>53894</v>
      </c>
      <c r="G20" s="54"/>
      <c r="H20" s="98">
        <f t="shared" si="0"/>
        <v>58217.048128342241</v>
      </c>
      <c r="I20" s="98">
        <f t="shared" si="0"/>
        <v>66948.417112299474</v>
      </c>
      <c r="J20" s="98">
        <f t="shared" si="0"/>
        <v>72205.818181818177</v>
      </c>
      <c r="K20" s="98">
        <f t="shared" si="0"/>
        <v>77426.491978609629</v>
      </c>
      <c r="L20" s="98">
        <f t="shared" si="0"/>
        <v>58217.048128342241</v>
      </c>
      <c r="M20" s="52"/>
      <c r="N20" s="99">
        <f t="shared" si="1"/>
        <v>69168.770053475935</v>
      </c>
      <c r="O20" s="99">
        <f t="shared" si="1"/>
        <v>79542.673796791452</v>
      </c>
      <c r="P20" s="99">
        <f t="shared" si="1"/>
        <v>85789.090909090912</v>
      </c>
      <c r="Q20" s="99">
        <f t="shared" si="1"/>
        <v>91991.871657754018</v>
      </c>
      <c r="R20" s="99">
        <f t="shared" si="1"/>
        <v>69168.770053475935</v>
      </c>
    </row>
    <row r="21" spans="1:18" ht="15.75" x14ac:dyDescent="0.25">
      <c r="A21" s="49">
        <v>13</v>
      </c>
      <c r="B21" s="90">
        <v>54433</v>
      </c>
      <c r="C21" s="90">
        <v>62596</v>
      </c>
      <c r="D21" s="90">
        <v>67513</v>
      </c>
      <c r="E21" s="90">
        <v>72394</v>
      </c>
      <c r="F21" s="90">
        <v>54433</v>
      </c>
      <c r="G21" s="54"/>
      <c r="H21" s="98">
        <f t="shared" si="0"/>
        <v>58799.283422459892</v>
      </c>
      <c r="I21" s="98">
        <f t="shared" si="0"/>
        <v>67617.069518716584</v>
      </c>
      <c r="J21" s="98">
        <f t="shared" si="0"/>
        <v>72928.481283422472</v>
      </c>
      <c r="K21" s="98">
        <f t="shared" si="0"/>
        <v>78201.005347593586</v>
      </c>
      <c r="L21" s="98">
        <f t="shared" si="0"/>
        <v>58799.283422459892</v>
      </c>
      <c r="M21" s="52"/>
      <c r="N21" s="99">
        <f t="shared" si="1"/>
        <v>69860.534759358285</v>
      </c>
      <c r="O21" s="99">
        <f t="shared" si="1"/>
        <v>80337.11229946524</v>
      </c>
      <c r="P21" s="99">
        <f t="shared" si="1"/>
        <v>86647.700534759366</v>
      </c>
      <c r="Q21" s="99">
        <f t="shared" si="1"/>
        <v>92912.085561497326</v>
      </c>
      <c r="R21" s="99">
        <f t="shared" si="1"/>
        <v>69860.534759358285</v>
      </c>
    </row>
    <row r="22" spans="1:18" ht="15.75" x14ac:dyDescent="0.25">
      <c r="A22" s="49">
        <v>14</v>
      </c>
      <c r="B22" s="90">
        <v>54977</v>
      </c>
      <c r="C22" s="90">
        <v>63222</v>
      </c>
      <c r="D22" s="90">
        <v>68187</v>
      </c>
      <c r="E22" s="90">
        <v>73118</v>
      </c>
      <c r="F22" s="90">
        <v>54977</v>
      </c>
      <c r="G22" s="54"/>
      <c r="H22" s="98">
        <f t="shared" si="0"/>
        <v>59386.919786096259</v>
      </c>
      <c r="I22" s="98">
        <f t="shared" si="0"/>
        <v>68293.283422459892</v>
      </c>
      <c r="J22" s="98">
        <f t="shared" si="0"/>
        <v>73656.545454545456</v>
      </c>
      <c r="K22" s="98">
        <f t="shared" si="0"/>
        <v>78983.080213903741</v>
      </c>
      <c r="L22" s="98">
        <f t="shared" si="0"/>
        <v>59386.919786096259</v>
      </c>
      <c r="M22" s="52"/>
      <c r="N22" s="99">
        <f t="shared" si="1"/>
        <v>70558.716577540108</v>
      </c>
      <c r="O22" s="99">
        <f t="shared" si="1"/>
        <v>81140.534759358285</v>
      </c>
      <c r="P22" s="99">
        <f t="shared" si="1"/>
        <v>87512.727272727265</v>
      </c>
      <c r="Q22" s="99">
        <f t="shared" si="1"/>
        <v>93841.283422459892</v>
      </c>
      <c r="R22" s="99">
        <f t="shared" si="1"/>
        <v>70558.716577540108</v>
      </c>
    </row>
    <row r="23" spans="1:18" ht="15.75" x14ac:dyDescent="0.25">
      <c r="A23" s="49">
        <v>15</v>
      </c>
      <c r="B23" s="90">
        <v>55527</v>
      </c>
      <c r="C23" s="90">
        <v>63855</v>
      </c>
      <c r="D23" s="90">
        <v>68870</v>
      </c>
      <c r="E23" s="90">
        <v>73850</v>
      </c>
      <c r="F23" s="90">
        <v>55527</v>
      </c>
      <c r="G23" s="54"/>
      <c r="H23" s="98">
        <f t="shared" si="0"/>
        <v>59981.037433155077</v>
      </c>
      <c r="I23" s="98">
        <f t="shared" si="0"/>
        <v>68977.058823529413</v>
      </c>
      <c r="J23" s="98">
        <f t="shared" si="0"/>
        <v>74394.331550802148</v>
      </c>
      <c r="K23" s="98">
        <f t="shared" si="0"/>
        <v>79773.796791443849</v>
      </c>
      <c r="L23" s="98">
        <f t="shared" si="0"/>
        <v>59981.037433155077</v>
      </c>
      <c r="M23" s="52"/>
      <c r="N23" s="99">
        <f t="shared" si="1"/>
        <v>71264.598930481283</v>
      </c>
      <c r="O23" s="99">
        <f t="shared" si="1"/>
        <v>81952.941176470602</v>
      </c>
      <c r="P23" s="99">
        <f t="shared" si="1"/>
        <v>88389.304812834234</v>
      </c>
      <c r="Q23" s="99">
        <f t="shared" si="1"/>
        <v>94780.748663101607</v>
      </c>
      <c r="R23" s="99">
        <f t="shared" si="1"/>
        <v>71264.598930481283</v>
      </c>
    </row>
    <row r="24" spans="1:18" ht="15.75" x14ac:dyDescent="0.25">
      <c r="A24" s="49">
        <v>16</v>
      </c>
      <c r="B24" s="90">
        <v>56082</v>
      </c>
      <c r="C24" s="90">
        <v>64493</v>
      </c>
      <c r="D24" s="90">
        <v>69558</v>
      </c>
      <c r="E24" s="90">
        <v>74588</v>
      </c>
      <c r="F24" s="90">
        <v>56082</v>
      </c>
      <c r="G24" s="54"/>
      <c r="H24" s="98">
        <f t="shared" si="0"/>
        <v>60580.556149732613</v>
      </c>
      <c r="I24" s="98">
        <f t="shared" si="0"/>
        <v>69666.23529411765</v>
      </c>
      <c r="J24" s="98">
        <f t="shared" si="0"/>
        <v>75137.518716577528</v>
      </c>
      <c r="K24" s="98">
        <f t="shared" si="0"/>
        <v>80570.994652406414</v>
      </c>
      <c r="L24" s="98">
        <f t="shared" si="0"/>
        <v>60580.556149732613</v>
      </c>
      <c r="M24" s="52"/>
      <c r="N24" s="99">
        <f t="shared" si="1"/>
        <v>71976.898395721917</v>
      </c>
      <c r="O24" s="99">
        <f t="shared" si="1"/>
        <v>82771.76470588235</v>
      </c>
      <c r="P24" s="99">
        <f t="shared" si="1"/>
        <v>89272.299465240634</v>
      </c>
      <c r="Q24" s="99">
        <f t="shared" si="1"/>
        <v>95727.914438502674</v>
      </c>
      <c r="R24" s="99">
        <f t="shared" si="1"/>
        <v>71976.898395721917</v>
      </c>
    </row>
    <row r="25" spans="1:18" ht="15.75" x14ac:dyDescent="0.25">
      <c r="A25" s="49">
        <v>17</v>
      </c>
      <c r="B25" s="90">
        <v>56643</v>
      </c>
      <c r="C25" s="90">
        <v>65138</v>
      </c>
      <c r="D25" s="90">
        <v>70254</v>
      </c>
      <c r="E25" s="90">
        <v>75334</v>
      </c>
      <c r="F25" s="90">
        <v>56643</v>
      </c>
      <c r="G25" s="54"/>
      <c r="H25" s="98">
        <f t="shared" si="0"/>
        <v>61186.556149732613</v>
      </c>
      <c r="I25" s="98">
        <f t="shared" si="0"/>
        <v>70362.973262032086</v>
      </c>
      <c r="J25" s="98">
        <f t="shared" si="0"/>
        <v>75889.34759358289</v>
      </c>
      <c r="K25" s="98">
        <f t="shared" si="0"/>
        <v>81376.834224598933</v>
      </c>
      <c r="L25" s="98">
        <f t="shared" si="0"/>
        <v>61186.556149732613</v>
      </c>
      <c r="M25" s="52"/>
      <c r="N25" s="99">
        <f t="shared" si="1"/>
        <v>72696.898395721917</v>
      </c>
      <c r="O25" s="99">
        <f t="shared" si="1"/>
        <v>83599.572192513369</v>
      </c>
      <c r="P25" s="99">
        <f t="shared" si="1"/>
        <v>90165.561497326198</v>
      </c>
      <c r="Q25" s="99">
        <f t="shared" si="1"/>
        <v>96685.34759358289</v>
      </c>
      <c r="R25" s="99">
        <f t="shared" si="1"/>
        <v>72696.898395721917</v>
      </c>
    </row>
    <row r="26" spans="1:18" ht="15.75" x14ac:dyDescent="0.25">
      <c r="A26" s="49">
        <v>18</v>
      </c>
      <c r="B26" s="90">
        <v>57209</v>
      </c>
      <c r="C26" s="90">
        <v>65789</v>
      </c>
      <c r="D26" s="90">
        <v>70957</v>
      </c>
      <c r="E26" s="90">
        <v>76086</v>
      </c>
      <c r="F26" s="90">
        <v>57209</v>
      </c>
      <c r="G26" s="54"/>
      <c r="H26" s="98">
        <f t="shared" si="0"/>
        <v>61797.957219251337</v>
      </c>
      <c r="I26" s="98">
        <f t="shared" si="0"/>
        <v>71066.19251336898</v>
      </c>
      <c r="J26" s="98">
        <f t="shared" si="0"/>
        <v>76648.737967914436</v>
      </c>
      <c r="K26" s="98">
        <f t="shared" si="0"/>
        <v>82189.15508021391</v>
      </c>
      <c r="L26" s="98">
        <f t="shared" si="0"/>
        <v>61797.957219251337</v>
      </c>
      <c r="M26" s="52"/>
      <c r="N26" s="99">
        <f t="shared" si="1"/>
        <v>73423.315508021391</v>
      </c>
      <c r="O26" s="99">
        <f t="shared" si="1"/>
        <v>84435.080213903741</v>
      </c>
      <c r="P26" s="99">
        <f t="shared" si="1"/>
        <v>91067.80748663102</v>
      </c>
      <c r="Q26" s="99">
        <f t="shared" si="1"/>
        <v>97650.481283422458</v>
      </c>
      <c r="R26" s="99">
        <f t="shared" si="1"/>
        <v>73423.315508021391</v>
      </c>
    </row>
    <row r="27" spans="1:18" ht="15.75" x14ac:dyDescent="0.25">
      <c r="A27" s="49">
        <v>19</v>
      </c>
      <c r="B27" s="90">
        <v>57781</v>
      </c>
      <c r="C27" s="90">
        <v>66447</v>
      </c>
      <c r="D27" s="90">
        <v>71667</v>
      </c>
      <c r="E27" s="90">
        <v>76847</v>
      </c>
      <c r="F27" s="90">
        <v>57781</v>
      </c>
      <c r="G27" s="54"/>
      <c r="H27" s="98">
        <f t="shared" si="0"/>
        <v>62415.839572192519</v>
      </c>
      <c r="I27" s="98">
        <f t="shared" si="0"/>
        <v>71776.973262032086</v>
      </c>
      <c r="J27" s="98">
        <f t="shared" si="0"/>
        <v>77415.689839572195</v>
      </c>
      <c r="K27" s="98">
        <f t="shared" si="0"/>
        <v>83011.197860962566</v>
      </c>
      <c r="L27" s="98">
        <f t="shared" si="0"/>
        <v>62415.839572192519</v>
      </c>
      <c r="M27" s="52"/>
      <c r="N27" s="99">
        <f t="shared" si="1"/>
        <v>74157.433155080216</v>
      </c>
      <c r="O27" s="99">
        <f t="shared" si="1"/>
        <v>85279.572192513369</v>
      </c>
      <c r="P27" s="99">
        <f t="shared" si="1"/>
        <v>91979.037433155085</v>
      </c>
      <c r="Q27" s="99">
        <f t="shared" si="1"/>
        <v>98627.165775401067</v>
      </c>
      <c r="R27" s="99">
        <f t="shared" si="1"/>
        <v>74157.433155080216</v>
      </c>
    </row>
    <row r="28" spans="1:18" ht="15.75" x14ac:dyDescent="0.25">
      <c r="A28" s="49">
        <v>20</v>
      </c>
      <c r="B28" s="94">
        <v>58359</v>
      </c>
      <c r="C28" s="94">
        <v>67111</v>
      </c>
      <c r="D28" s="94">
        <v>72383</v>
      </c>
      <c r="E28" s="94">
        <v>77616</v>
      </c>
      <c r="F28" s="94">
        <v>58359</v>
      </c>
      <c r="G28" s="54"/>
      <c r="H28" s="98">
        <f t="shared" si="0"/>
        <v>63040.203208556144</v>
      </c>
      <c r="I28" s="98">
        <f t="shared" si="0"/>
        <v>72494.23529411765</v>
      </c>
      <c r="J28" s="98">
        <f t="shared" si="0"/>
        <v>78189.122994652411</v>
      </c>
      <c r="K28" s="98">
        <f t="shared" si="0"/>
        <v>83841.882352941175</v>
      </c>
      <c r="L28" s="98">
        <f t="shared" si="0"/>
        <v>63040.203208556144</v>
      </c>
      <c r="M28" s="52"/>
      <c r="N28" s="99">
        <f t="shared" si="1"/>
        <v>74899.251336898393</v>
      </c>
      <c r="O28" s="99">
        <f t="shared" si="1"/>
        <v>86131.76470588235</v>
      </c>
      <c r="P28" s="99">
        <f t="shared" si="1"/>
        <v>92897.967914438501</v>
      </c>
      <c r="Q28" s="99">
        <f t="shared" si="1"/>
        <v>99614.117647058825</v>
      </c>
      <c r="R28" s="99">
        <f t="shared" si="1"/>
        <v>74899.251336898393</v>
      </c>
    </row>
    <row r="29" spans="1:18" ht="15.75" x14ac:dyDescent="0.25">
      <c r="A29" s="49">
        <v>21</v>
      </c>
      <c r="B29" s="94">
        <v>58943</v>
      </c>
      <c r="C29" s="94">
        <v>67783</v>
      </c>
      <c r="D29" s="94">
        <v>73107</v>
      </c>
      <c r="E29" s="94">
        <v>78393</v>
      </c>
      <c r="F29" s="94">
        <v>58943</v>
      </c>
      <c r="G29" s="54"/>
      <c r="H29" s="98">
        <f t="shared" si="0"/>
        <v>63671.048128342241</v>
      </c>
      <c r="I29" s="98">
        <f t="shared" si="0"/>
        <v>73220.139037433153</v>
      </c>
      <c r="J29" s="98">
        <f t="shared" si="0"/>
        <v>78971.197860962566</v>
      </c>
      <c r="K29" s="98">
        <f t="shared" si="0"/>
        <v>84681.208556149722</v>
      </c>
      <c r="L29" s="98">
        <f t="shared" si="0"/>
        <v>63671.048128342241</v>
      </c>
      <c r="M29" s="52"/>
      <c r="N29" s="99">
        <f t="shared" si="1"/>
        <v>75648.770053475935</v>
      </c>
      <c r="O29" s="99">
        <f t="shared" si="1"/>
        <v>86994.224598930479</v>
      </c>
      <c r="P29" s="99">
        <f t="shared" si="1"/>
        <v>93827.165775401067</v>
      </c>
      <c r="Q29" s="99">
        <f t="shared" si="1"/>
        <v>100611.33689839572</v>
      </c>
      <c r="R29" s="99">
        <f t="shared" si="1"/>
        <v>75648.770053475935</v>
      </c>
    </row>
    <row r="30" spans="1:18" ht="15.75" x14ac:dyDescent="0.25">
      <c r="A30" s="49">
        <v>22</v>
      </c>
      <c r="B30" s="94">
        <v>59532</v>
      </c>
      <c r="C30" s="94">
        <v>68461</v>
      </c>
      <c r="D30" s="94">
        <v>73837</v>
      </c>
      <c r="E30" s="94">
        <v>79176</v>
      </c>
      <c r="F30" s="94">
        <v>59532</v>
      </c>
      <c r="G30" s="54"/>
      <c r="H30" s="98">
        <f t="shared" si="0"/>
        <v>64307.294117647063</v>
      </c>
      <c r="I30" s="98">
        <f t="shared" si="0"/>
        <v>73952.524064171128</v>
      </c>
      <c r="J30" s="98">
        <f t="shared" si="0"/>
        <v>79759.754010695193</v>
      </c>
      <c r="K30" s="98">
        <f t="shared" si="0"/>
        <v>85527.016042780742</v>
      </c>
      <c r="L30" s="98">
        <f t="shared" si="0"/>
        <v>64307.294117647063</v>
      </c>
      <c r="M30" s="52"/>
      <c r="N30" s="99">
        <f t="shared" si="1"/>
        <v>76404.705882352951</v>
      </c>
      <c r="O30" s="99">
        <f t="shared" si="1"/>
        <v>87864.385026737975</v>
      </c>
      <c r="P30" s="99">
        <f t="shared" si="1"/>
        <v>94764.064171122998</v>
      </c>
      <c r="Q30" s="99">
        <f t="shared" si="1"/>
        <v>101616.25668449198</v>
      </c>
      <c r="R30" s="99">
        <f t="shared" si="1"/>
        <v>76404.705882352951</v>
      </c>
    </row>
    <row r="31" spans="1:18" ht="15.75" x14ac:dyDescent="0.25">
      <c r="A31" s="49">
        <v>23</v>
      </c>
      <c r="B31" s="95">
        <v>60127</v>
      </c>
      <c r="C31" s="95">
        <v>69145</v>
      </c>
      <c r="D31" s="96">
        <v>74576</v>
      </c>
      <c r="E31" s="96">
        <v>79967</v>
      </c>
      <c r="F31" s="96">
        <v>60127</v>
      </c>
      <c r="G31" s="54"/>
      <c r="H31" s="98">
        <f t="shared" si="0"/>
        <v>64950.021390374335</v>
      </c>
      <c r="I31" s="98">
        <f t="shared" si="0"/>
        <v>74691.390374331546</v>
      </c>
      <c r="J31" s="98">
        <f t="shared" si="0"/>
        <v>80558.032085561499</v>
      </c>
      <c r="K31" s="98">
        <f t="shared" si="0"/>
        <v>86381.465240641715</v>
      </c>
      <c r="L31" s="98">
        <f t="shared" si="0"/>
        <v>64950.021390374335</v>
      </c>
      <c r="M31" s="52"/>
      <c r="N31" s="99">
        <f t="shared" si="1"/>
        <v>77168.342245989305</v>
      </c>
      <c r="O31" s="99">
        <f t="shared" si="1"/>
        <v>88742.245989304807</v>
      </c>
      <c r="P31" s="99">
        <f t="shared" si="1"/>
        <v>95712.513368983957</v>
      </c>
      <c r="Q31" s="99">
        <f t="shared" si="1"/>
        <v>102631.44385026737</v>
      </c>
      <c r="R31" s="99">
        <f t="shared" si="1"/>
        <v>77168.342245989305</v>
      </c>
    </row>
    <row r="32" spans="1:18" ht="15.75" x14ac:dyDescent="0.25">
      <c r="A32" s="49">
        <v>24</v>
      </c>
      <c r="B32" s="96">
        <v>60729</v>
      </c>
      <c r="C32" s="96">
        <v>69837</v>
      </c>
      <c r="D32" s="96">
        <v>75322</v>
      </c>
      <c r="E32" s="97">
        <v>80767</v>
      </c>
      <c r="F32" s="97">
        <v>60729</v>
      </c>
      <c r="G32" s="54"/>
      <c r="H32" s="98">
        <f t="shared" si="0"/>
        <v>65600.310160427805</v>
      </c>
      <c r="I32" s="98">
        <f t="shared" si="0"/>
        <v>75438.898395721917</v>
      </c>
      <c r="J32" s="98">
        <f t="shared" si="0"/>
        <v>81363.871657754018</v>
      </c>
      <c r="K32" s="98">
        <f t="shared" si="0"/>
        <v>87245.636363636368</v>
      </c>
      <c r="L32" s="98">
        <f t="shared" si="0"/>
        <v>65600.310160427805</v>
      </c>
      <c r="M32" s="52"/>
      <c r="N32" s="99">
        <f t="shared" si="1"/>
        <v>77940.962566844915</v>
      </c>
      <c r="O32" s="99">
        <f t="shared" si="1"/>
        <v>89630.374331550804</v>
      </c>
      <c r="P32" s="99">
        <f t="shared" si="1"/>
        <v>96669.946524064173</v>
      </c>
      <c r="Q32" s="99">
        <f t="shared" si="1"/>
        <v>103658.18181818182</v>
      </c>
      <c r="R32" s="99">
        <f t="shared" si="1"/>
        <v>77940.962566844915</v>
      </c>
    </row>
    <row r="33" spans="1:18" ht="15.75" x14ac:dyDescent="0.25">
      <c r="A33" s="49">
        <v>25</v>
      </c>
      <c r="B33" s="96">
        <v>61336</v>
      </c>
      <c r="C33" s="95">
        <v>70535</v>
      </c>
      <c r="D33" s="96">
        <v>76075</v>
      </c>
      <c r="E33" s="96">
        <v>81575</v>
      </c>
      <c r="F33" s="97">
        <v>61336</v>
      </c>
      <c r="G33" s="54"/>
      <c r="H33" s="98">
        <f t="shared" si="0"/>
        <v>66256</v>
      </c>
      <c r="I33" s="98">
        <f t="shared" si="0"/>
        <v>76192.88770053476</v>
      </c>
      <c r="J33" s="98">
        <f t="shared" si="0"/>
        <v>82177.272727272721</v>
      </c>
      <c r="K33" s="98">
        <f t="shared" si="0"/>
        <v>88118.449197860973</v>
      </c>
      <c r="L33" s="98">
        <f t="shared" si="0"/>
        <v>66256</v>
      </c>
      <c r="M33" s="52"/>
      <c r="N33" s="99">
        <f t="shared" si="1"/>
        <v>78720</v>
      </c>
      <c r="O33" s="99">
        <f t="shared" si="1"/>
        <v>90526.203208556151</v>
      </c>
      <c r="P33" s="99">
        <f t="shared" si="1"/>
        <v>97636.363636363632</v>
      </c>
      <c r="Q33" s="99">
        <f t="shared" si="1"/>
        <v>104695.18716577541</v>
      </c>
      <c r="R33" s="99">
        <f t="shared" si="1"/>
        <v>78720</v>
      </c>
    </row>
    <row r="34" spans="1:18" ht="15.75" x14ac:dyDescent="0.25">
      <c r="A34" s="49">
        <v>26</v>
      </c>
      <c r="B34" s="95">
        <v>61949</v>
      </c>
      <c r="C34" s="95">
        <v>71240</v>
      </c>
      <c r="D34" s="97">
        <v>76836</v>
      </c>
      <c r="E34" s="96">
        <v>82391</v>
      </c>
      <c r="F34" s="97">
        <v>61949</v>
      </c>
      <c r="G34" s="54"/>
      <c r="H34" s="98">
        <f t="shared" si="0"/>
        <v>66918.171122994652</v>
      </c>
      <c r="I34" s="98">
        <f t="shared" si="0"/>
        <v>76954.438502673787</v>
      </c>
      <c r="J34" s="98">
        <f t="shared" si="0"/>
        <v>82999.315508021391</v>
      </c>
      <c r="K34" s="98">
        <f t="shared" si="0"/>
        <v>88999.903743315503</v>
      </c>
      <c r="L34" s="98">
        <f t="shared" si="0"/>
        <v>66918.171122994652</v>
      </c>
      <c r="M34" s="52"/>
      <c r="N34" s="99">
        <f t="shared" si="1"/>
        <v>79506.737967914436</v>
      </c>
      <c r="O34" s="99">
        <f t="shared" si="1"/>
        <v>91431.016042780742</v>
      </c>
      <c r="P34" s="99">
        <f t="shared" si="1"/>
        <v>98613.048128342241</v>
      </c>
      <c r="Q34" s="99">
        <f t="shared" si="1"/>
        <v>105742.45989304812</v>
      </c>
      <c r="R34" s="99">
        <f t="shared" si="1"/>
        <v>79506.737967914436</v>
      </c>
    </row>
    <row r="35" spans="1:18" ht="15.75" x14ac:dyDescent="0.25">
      <c r="A35" s="49">
        <v>27</v>
      </c>
      <c r="B35" s="96">
        <v>62569</v>
      </c>
      <c r="C35" s="96">
        <v>71952</v>
      </c>
      <c r="D35" s="95">
        <v>77604</v>
      </c>
      <c r="E35" s="96">
        <v>83215</v>
      </c>
      <c r="F35" s="97">
        <v>62569</v>
      </c>
      <c r="G35" s="54"/>
      <c r="H35" s="98">
        <f t="shared" si="0"/>
        <v>67587.903743315503</v>
      </c>
      <c r="I35" s="98">
        <f t="shared" si="0"/>
        <v>77723.550802139027</v>
      </c>
      <c r="J35" s="98">
        <f t="shared" si="0"/>
        <v>83828.919786096259</v>
      </c>
      <c r="K35" s="98">
        <f t="shared" si="0"/>
        <v>89890</v>
      </c>
      <c r="L35" s="98">
        <f t="shared" si="0"/>
        <v>67587.903743315503</v>
      </c>
      <c r="M35" s="52"/>
      <c r="N35" s="99">
        <f t="shared" si="1"/>
        <v>80302.459893048115</v>
      </c>
      <c r="O35" s="99">
        <f t="shared" si="1"/>
        <v>92344.812834224591</v>
      </c>
      <c r="P35" s="99">
        <f t="shared" si="1"/>
        <v>99598.716577540108</v>
      </c>
      <c r="Q35" s="99">
        <f t="shared" si="1"/>
        <v>106800</v>
      </c>
      <c r="R35" s="99">
        <f t="shared" si="1"/>
        <v>80302.459893048115</v>
      </c>
    </row>
    <row r="36" spans="1:18" ht="15.75" x14ac:dyDescent="0.25">
      <c r="A36" s="49">
        <v>28</v>
      </c>
      <c r="B36" s="96">
        <v>63195</v>
      </c>
      <c r="C36" s="96">
        <v>72672</v>
      </c>
      <c r="D36" s="96">
        <v>78380</v>
      </c>
      <c r="E36" s="96">
        <v>84047</v>
      </c>
      <c r="F36" s="97">
        <v>63195</v>
      </c>
      <c r="G36" s="54"/>
      <c r="H36" s="98">
        <f t="shared" si="0"/>
        <v>68264.117647058825</v>
      </c>
      <c r="I36" s="98">
        <f t="shared" si="0"/>
        <v>78501.30481283422</v>
      </c>
      <c r="J36" s="98">
        <f t="shared" si="0"/>
        <v>84667.165775401067</v>
      </c>
      <c r="K36" s="98">
        <f t="shared" si="0"/>
        <v>90788.737967914436</v>
      </c>
      <c r="L36" s="98">
        <f t="shared" si="0"/>
        <v>68264.117647058825</v>
      </c>
      <c r="M36" s="52"/>
      <c r="N36" s="99">
        <f t="shared" si="1"/>
        <v>81105.882352941175</v>
      </c>
      <c r="O36" s="99">
        <f t="shared" si="1"/>
        <v>93268.877005347589</v>
      </c>
      <c r="P36" s="99">
        <f t="shared" si="1"/>
        <v>100594.65240641711</v>
      </c>
      <c r="Q36" s="99">
        <f t="shared" si="1"/>
        <v>107867.80748663102</v>
      </c>
      <c r="R36" s="99">
        <f t="shared" si="1"/>
        <v>81105.882352941175</v>
      </c>
    </row>
    <row r="37" spans="1:18" ht="15.75" x14ac:dyDescent="0.25">
      <c r="A37" s="49">
        <v>29</v>
      </c>
      <c r="B37" s="95">
        <v>63827</v>
      </c>
      <c r="C37" s="95">
        <v>73399</v>
      </c>
      <c r="D37" s="95">
        <v>79164</v>
      </c>
      <c r="E37" s="96">
        <v>84888</v>
      </c>
      <c r="F37" s="96">
        <v>63827</v>
      </c>
      <c r="G37" s="54"/>
      <c r="H37" s="98">
        <f t="shared" si="0"/>
        <v>68946.812834224591</v>
      </c>
      <c r="I37" s="98">
        <f t="shared" si="0"/>
        <v>79286.620320855611</v>
      </c>
      <c r="J37" s="98">
        <f t="shared" si="0"/>
        <v>85514.053475935827</v>
      </c>
      <c r="K37" s="98">
        <f t="shared" si="0"/>
        <v>91697.197860962566</v>
      </c>
      <c r="L37" s="98">
        <f t="shared" si="0"/>
        <v>68946.812834224591</v>
      </c>
      <c r="M37" s="52"/>
      <c r="N37" s="99">
        <f t="shared" si="1"/>
        <v>81917.005347593586</v>
      </c>
      <c r="O37" s="99">
        <f t="shared" si="1"/>
        <v>94201.925133689831</v>
      </c>
      <c r="P37" s="99">
        <f t="shared" si="1"/>
        <v>101600.85561497326</v>
      </c>
      <c r="Q37" s="99">
        <f t="shared" si="1"/>
        <v>108947.16577540107</v>
      </c>
      <c r="R37" s="99">
        <f t="shared" si="1"/>
        <v>81917.005347593586</v>
      </c>
    </row>
    <row r="38" spans="1:18" ht="15.75" x14ac:dyDescent="0.25">
      <c r="A38" s="49">
        <v>30</v>
      </c>
      <c r="B38" s="96">
        <v>64464</v>
      </c>
      <c r="C38" s="95">
        <v>74133</v>
      </c>
      <c r="D38" s="96">
        <v>79955</v>
      </c>
      <c r="E38" s="96">
        <v>85737</v>
      </c>
      <c r="F38" s="96">
        <v>64464</v>
      </c>
      <c r="G38" s="54"/>
      <c r="H38" s="98">
        <f t="shared" si="0"/>
        <v>69634.909090909088</v>
      </c>
      <c r="I38" s="98">
        <f t="shared" si="0"/>
        <v>80079.497326203214</v>
      </c>
      <c r="J38" s="98">
        <f t="shared" si="0"/>
        <v>86368.502673796786</v>
      </c>
      <c r="K38" s="98">
        <f t="shared" si="0"/>
        <v>92614.299465240649</v>
      </c>
      <c r="L38" s="98">
        <f t="shared" si="0"/>
        <v>69634.909090909088</v>
      </c>
      <c r="M38" s="52"/>
      <c r="N38" s="99">
        <f t="shared" si="1"/>
        <v>82734.545454545456</v>
      </c>
      <c r="O38" s="99">
        <f t="shared" si="1"/>
        <v>95143.957219251344</v>
      </c>
      <c r="P38" s="99">
        <f t="shared" si="1"/>
        <v>102616.04278074866</v>
      </c>
      <c r="Q38" s="99">
        <f t="shared" si="1"/>
        <v>110036.79144385026</v>
      </c>
      <c r="R38" s="99">
        <f t="shared" si="1"/>
        <v>82734.545454545456</v>
      </c>
    </row>
    <row r="39" spans="1:18" ht="15.75" x14ac:dyDescent="0.25">
      <c r="A39" s="49">
        <v>31</v>
      </c>
      <c r="B39" s="96">
        <v>65109</v>
      </c>
      <c r="C39" s="96">
        <v>74874</v>
      </c>
      <c r="D39" s="96">
        <v>80755</v>
      </c>
      <c r="E39" s="96">
        <v>86593</v>
      </c>
      <c r="F39" s="97">
        <v>65109</v>
      </c>
      <c r="G39" s="54"/>
      <c r="H39" s="98">
        <f t="shared" si="0"/>
        <v>70331.647058823524</v>
      </c>
      <c r="I39" s="98">
        <f t="shared" si="0"/>
        <v>80879.935828877002</v>
      </c>
      <c r="J39" s="98">
        <f t="shared" si="0"/>
        <v>87232.673796791452</v>
      </c>
      <c r="K39" s="98">
        <f t="shared" si="0"/>
        <v>93538.962566844915</v>
      </c>
      <c r="L39" s="98">
        <f t="shared" si="0"/>
        <v>70331.647058823524</v>
      </c>
      <c r="M39" s="52"/>
      <c r="N39" s="99">
        <f t="shared" si="1"/>
        <v>83562.352941176476</v>
      </c>
      <c r="O39" s="99">
        <f t="shared" si="1"/>
        <v>96094.973262032086</v>
      </c>
      <c r="P39" s="99">
        <f t="shared" si="1"/>
        <v>103642.78074866311</v>
      </c>
      <c r="Q39" s="99">
        <f t="shared" si="1"/>
        <v>111135.40106951872</v>
      </c>
      <c r="R39" s="99">
        <f t="shared" si="1"/>
        <v>83562.352941176476</v>
      </c>
    </row>
    <row r="40" spans="1:18" ht="15.75" x14ac:dyDescent="0.25">
      <c r="A40" s="49">
        <v>32</v>
      </c>
      <c r="B40" s="95">
        <v>65761</v>
      </c>
      <c r="C40" s="95">
        <v>75623</v>
      </c>
      <c r="D40" s="96">
        <v>81563</v>
      </c>
      <c r="E40" s="96">
        <v>87459</v>
      </c>
      <c r="F40" s="96">
        <v>65761</v>
      </c>
      <c r="G40" s="54"/>
      <c r="H40" s="98">
        <f t="shared" si="0"/>
        <v>71035.946524064173</v>
      </c>
      <c r="I40" s="98">
        <f t="shared" si="0"/>
        <v>81689.016042780742</v>
      </c>
      <c r="J40" s="98">
        <f t="shared" si="0"/>
        <v>88105.486631016043</v>
      </c>
      <c r="K40" s="98">
        <f t="shared" si="0"/>
        <v>94474.427807486631</v>
      </c>
      <c r="L40" s="98">
        <f t="shared" si="0"/>
        <v>71035.946524064173</v>
      </c>
      <c r="M40" s="52"/>
      <c r="N40" s="99">
        <f t="shared" si="1"/>
        <v>84399.144385026739</v>
      </c>
      <c r="O40" s="99">
        <f t="shared" si="1"/>
        <v>97056.256684491978</v>
      </c>
      <c r="P40" s="99">
        <f t="shared" si="1"/>
        <v>104679.78609625669</v>
      </c>
      <c r="Q40" s="99">
        <f t="shared" si="1"/>
        <v>112246.84491978609</v>
      </c>
      <c r="R40" s="99">
        <f t="shared" si="1"/>
        <v>84399.144385026739</v>
      </c>
    </row>
    <row r="41" spans="1:18" ht="15.75" x14ac:dyDescent="0.25">
      <c r="A41" s="49">
        <v>33</v>
      </c>
      <c r="B41" s="95">
        <v>66418</v>
      </c>
      <c r="C41" s="95">
        <v>76379</v>
      </c>
      <c r="D41" s="96">
        <v>82379</v>
      </c>
      <c r="E41" s="96">
        <v>88335</v>
      </c>
      <c r="F41" s="96">
        <v>66418</v>
      </c>
      <c r="G41" s="54"/>
      <c r="H41" s="98">
        <f t="shared" si="0"/>
        <v>71745.647058823524</v>
      </c>
      <c r="I41" s="98">
        <f t="shared" si="0"/>
        <v>82505.657754010695</v>
      </c>
      <c r="J41" s="98">
        <f t="shared" si="0"/>
        <v>88986.941176470587</v>
      </c>
      <c r="K41" s="98">
        <f t="shared" si="0"/>
        <v>95420.69518716578</v>
      </c>
      <c r="L41" s="98">
        <f t="shared" si="0"/>
        <v>71745.647058823524</v>
      </c>
      <c r="M41" s="52"/>
      <c r="N41" s="99">
        <f t="shared" si="1"/>
        <v>85242.352941176476</v>
      </c>
      <c r="O41" s="99">
        <f t="shared" si="1"/>
        <v>98026.524064171128</v>
      </c>
      <c r="P41" s="99">
        <f t="shared" si="1"/>
        <v>105727.0588235294</v>
      </c>
      <c r="Q41" s="99">
        <f t="shared" si="1"/>
        <v>113371.12299465241</v>
      </c>
      <c r="R41" s="99">
        <f t="shared" si="1"/>
        <v>85242.352941176476</v>
      </c>
    </row>
    <row r="42" spans="1:18" ht="15.75" x14ac:dyDescent="0.25">
      <c r="A42" s="49">
        <v>34</v>
      </c>
      <c r="B42" s="95">
        <v>67082</v>
      </c>
      <c r="C42" s="95">
        <v>77143</v>
      </c>
      <c r="D42" s="96">
        <v>83202</v>
      </c>
      <c r="E42" s="96">
        <v>89218</v>
      </c>
      <c r="F42" s="96">
        <v>67082</v>
      </c>
      <c r="G42" s="54"/>
      <c r="H42" s="98">
        <f t="shared" si="0"/>
        <v>72462.909090909088</v>
      </c>
      <c r="I42" s="98">
        <f t="shared" si="0"/>
        <v>83330.941176470587</v>
      </c>
      <c r="J42" s="98">
        <f t="shared" si="0"/>
        <v>89875.957219251344</v>
      </c>
      <c r="K42" s="98">
        <f t="shared" si="0"/>
        <v>96374.524064171128</v>
      </c>
      <c r="L42" s="98">
        <f t="shared" si="0"/>
        <v>72462.909090909088</v>
      </c>
      <c r="M42" s="52"/>
      <c r="N42" s="99">
        <f t="shared" si="1"/>
        <v>86094.545454545456</v>
      </c>
      <c r="O42" s="99">
        <f t="shared" si="1"/>
        <v>99007.058823529398</v>
      </c>
      <c r="P42" s="99">
        <f t="shared" si="1"/>
        <v>106783.31550802139</v>
      </c>
      <c r="Q42" s="99">
        <f t="shared" si="1"/>
        <v>114504.38502673797</v>
      </c>
      <c r="R42" s="99">
        <f t="shared" si="1"/>
        <v>86094.545454545456</v>
      </c>
    </row>
    <row r="43" spans="1:18" ht="15.75" x14ac:dyDescent="0.25">
      <c r="A43" s="49">
        <v>35</v>
      </c>
      <c r="B43" s="95">
        <v>67753</v>
      </c>
      <c r="C43" s="95">
        <v>77914</v>
      </c>
      <c r="D43" s="96">
        <v>84034</v>
      </c>
      <c r="E43" s="96">
        <v>90109</v>
      </c>
      <c r="F43" s="96">
        <v>67753</v>
      </c>
      <c r="G43" s="54"/>
      <c r="H43" s="56">
        <f t="shared" si="0"/>
        <v>73187.73262032085</v>
      </c>
      <c r="I43" s="56">
        <f t="shared" si="0"/>
        <v>84163.786096256677</v>
      </c>
      <c r="J43" s="56">
        <f t="shared" si="0"/>
        <v>90774.69518716578</v>
      </c>
      <c r="K43" s="56">
        <f t="shared" si="0"/>
        <v>97336.994652406414</v>
      </c>
      <c r="L43" s="56">
        <f t="shared" si="0"/>
        <v>73187.73262032085</v>
      </c>
      <c r="M43" s="52"/>
      <c r="N43" s="99">
        <f t="shared" si="1"/>
        <v>86955.721925133694</v>
      </c>
      <c r="O43" s="99">
        <f t="shared" si="1"/>
        <v>99996.57754010694</v>
      </c>
      <c r="P43" s="99">
        <f t="shared" si="1"/>
        <v>107851.12299465241</v>
      </c>
      <c r="Q43" s="99">
        <f t="shared" si="1"/>
        <v>115647.91443850267</v>
      </c>
      <c r="R43" s="99">
        <f t="shared" si="1"/>
        <v>86955.721925133694</v>
      </c>
    </row>
  </sheetData>
  <mergeCells count="6">
    <mergeCell ref="S1:AJ1"/>
    <mergeCell ref="A2:R2"/>
    <mergeCell ref="A3:R3"/>
    <mergeCell ref="I5:L5"/>
    <mergeCell ref="O5:R5"/>
    <mergeCell ref="B5:F5"/>
  </mergeCells>
  <printOptions horizontalCentered="1" verticalCentered="1" gridLines="1"/>
  <pageMargins left="0.2" right="0.2" top="0.5" bottom="0.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00B050"/>
    <pageSetUpPr fitToPage="1"/>
  </sheetPr>
  <dimension ref="A1:BJ24"/>
  <sheetViews>
    <sheetView defaultGridColor="0" view="pageBreakPreview" colorId="22" zoomScale="87" zoomScaleNormal="87" zoomScaleSheetLayoutView="87" workbookViewId="0">
      <selection activeCell="S10" sqref="S10"/>
    </sheetView>
  </sheetViews>
  <sheetFormatPr defaultColWidth="12.5703125" defaultRowHeight="15" x14ac:dyDescent="0.2"/>
  <cols>
    <col min="1" max="1" width="2.28515625" style="8" customWidth="1"/>
    <col min="2" max="2" width="8.140625" style="8" customWidth="1"/>
    <col min="3" max="3" width="39.28515625" style="8" bestFit="1" customWidth="1"/>
    <col min="4" max="4" width="10.7109375" style="8" customWidth="1"/>
    <col min="5" max="5" width="11" style="8" customWidth="1"/>
    <col min="6" max="7" width="9.7109375" style="5" customWidth="1"/>
    <col min="8" max="8" width="14.5703125" style="5" bestFit="1" customWidth="1"/>
    <col min="9" max="19" width="9.7109375" style="5" customWidth="1"/>
    <col min="20" max="20" width="2.5703125" style="8" customWidth="1"/>
    <col min="21" max="21" width="2.28515625" style="8" customWidth="1"/>
    <col min="22" max="22" width="8.140625" style="8" customWidth="1"/>
    <col min="23" max="23" width="44.5703125" style="8" customWidth="1"/>
    <col min="24" max="24" width="12.85546875" style="8" customWidth="1"/>
    <col min="25" max="25" width="13.140625" style="8" customWidth="1"/>
    <col min="26" max="26" width="8.140625" style="8" hidden="1" customWidth="1"/>
    <col min="27" max="40" width="11.7109375" style="5" customWidth="1"/>
    <col min="41" max="41" width="12.5703125" style="8"/>
    <col min="42" max="42" width="2.28515625" style="8" hidden="1" customWidth="1"/>
    <col min="43" max="43" width="8.140625" style="8" hidden="1" customWidth="1"/>
    <col min="44" max="44" width="48.5703125" style="8" hidden="1" customWidth="1"/>
    <col min="45" max="45" width="12.85546875" style="8" hidden="1" customWidth="1"/>
    <col min="46" max="46" width="13.140625" style="8" hidden="1" customWidth="1"/>
    <col min="47" max="47" width="8.140625" style="8" hidden="1" customWidth="1"/>
    <col min="48" max="61" width="11.85546875" style="5" customWidth="1"/>
    <col min="62" max="62" width="2.28515625" style="8" customWidth="1"/>
    <col min="63" max="16384" width="12.5703125" style="8"/>
  </cols>
  <sheetData>
    <row r="1" spans="1:62" ht="19.149999999999999" customHeight="1" x14ac:dyDescent="0.2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U1" s="111" t="s">
        <v>14</v>
      </c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3"/>
      <c r="AP1" s="111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3"/>
    </row>
    <row r="2" spans="1:62" ht="19.149999999999999" customHeight="1" x14ac:dyDescent="0.25">
      <c r="A2" s="182" t="s">
        <v>18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U2" s="111" t="s">
        <v>18</v>
      </c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3"/>
      <c r="AP2" s="111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3"/>
    </row>
    <row r="3" spans="1:62" ht="19.149999999999999" customHeight="1" x14ac:dyDescent="0.25">
      <c r="A3" s="182" t="s">
        <v>38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U3" s="111" t="s">
        <v>38</v>
      </c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3"/>
      <c r="AP3" s="111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3"/>
    </row>
    <row r="4" spans="1:62" ht="19.149999999999999" customHeight="1" x14ac:dyDescent="0.25">
      <c r="A4" s="185" t="s">
        <v>53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7"/>
      <c r="U4" s="119" t="e">
        <f>#REF!</f>
        <v>#REF!</v>
      </c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1"/>
      <c r="AP4" s="122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4"/>
    </row>
    <row r="5" spans="1:62" x14ac:dyDescent="0.2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  <c r="U5" s="125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7"/>
      <c r="AP5" s="125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/>
    </row>
    <row r="6" spans="1:62" ht="24" customHeight="1" x14ac:dyDescent="0.25">
      <c r="A6" s="13"/>
      <c r="B6" s="14"/>
      <c r="C6" s="14"/>
      <c r="D6" s="14"/>
      <c r="E6" s="15"/>
      <c r="F6" s="111" t="s">
        <v>17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  <c r="U6" s="13"/>
      <c r="V6" s="14"/>
      <c r="W6" s="14"/>
      <c r="X6" s="14"/>
      <c r="Y6" s="15"/>
      <c r="Z6" s="16"/>
      <c r="AA6" s="111" t="s">
        <v>17</v>
      </c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3"/>
      <c r="AP6" s="114"/>
      <c r="AQ6" s="115"/>
      <c r="AR6" s="115"/>
      <c r="AS6" s="115"/>
      <c r="AT6" s="116"/>
      <c r="AU6" s="16"/>
      <c r="AV6" s="111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3"/>
    </row>
    <row r="7" spans="1:62" s="21" customFormat="1" ht="38.450000000000003" customHeight="1" x14ac:dyDescent="0.25">
      <c r="A7" s="128"/>
      <c r="B7" s="129"/>
      <c r="C7" s="17" t="s">
        <v>15</v>
      </c>
      <c r="D7" s="18" t="s">
        <v>1</v>
      </c>
      <c r="E7" s="18" t="s">
        <v>16</v>
      </c>
      <c r="F7" s="20" t="s">
        <v>19</v>
      </c>
      <c r="G7" s="20" t="s">
        <v>20</v>
      </c>
      <c r="H7" s="20" t="s">
        <v>21</v>
      </c>
      <c r="I7" s="20" t="s">
        <v>22</v>
      </c>
      <c r="J7" s="20" t="s">
        <v>23</v>
      </c>
      <c r="K7" s="20" t="s">
        <v>24</v>
      </c>
      <c r="L7" s="20" t="s">
        <v>25</v>
      </c>
      <c r="M7" s="20" t="s">
        <v>26</v>
      </c>
      <c r="N7" s="20" t="s">
        <v>27</v>
      </c>
      <c r="O7" s="20" t="s">
        <v>28</v>
      </c>
      <c r="P7" s="20" t="s">
        <v>29</v>
      </c>
      <c r="Q7" s="20" t="s">
        <v>30</v>
      </c>
      <c r="R7" s="20" t="s">
        <v>31</v>
      </c>
      <c r="S7" s="20" t="s">
        <v>32</v>
      </c>
      <c r="U7" s="128"/>
      <c r="V7" s="129"/>
      <c r="W7" s="17" t="s">
        <v>15</v>
      </c>
      <c r="X7" s="18" t="s">
        <v>1</v>
      </c>
      <c r="Y7" s="18" t="s">
        <v>16</v>
      </c>
      <c r="Z7" s="19"/>
      <c r="AA7" s="20" t="s">
        <v>19</v>
      </c>
      <c r="AB7" s="20" t="s">
        <v>20</v>
      </c>
      <c r="AC7" s="20" t="s">
        <v>21</v>
      </c>
      <c r="AD7" s="20" t="s">
        <v>22</v>
      </c>
      <c r="AE7" s="20" t="s">
        <v>23</v>
      </c>
      <c r="AF7" s="20" t="s">
        <v>24</v>
      </c>
      <c r="AG7" s="20" t="s">
        <v>25</v>
      </c>
      <c r="AH7" s="20" t="s">
        <v>26</v>
      </c>
      <c r="AI7" s="20" t="s">
        <v>27</v>
      </c>
      <c r="AJ7" s="20" t="s">
        <v>28</v>
      </c>
      <c r="AK7" s="20" t="s">
        <v>29</v>
      </c>
      <c r="AL7" s="20" t="s">
        <v>30</v>
      </c>
      <c r="AM7" s="20" t="s">
        <v>31</v>
      </c>
      <c r="AN7" s="20" t="s">
        <v>32</v>
      </c>
      <c r="AP7" s="128"/>
      <c r="AQ7" s="129"/>
      <c r="AR7" s="17"/>
      <c r="AS7" s="18"/>
      <c r="AT7" s="18"/>
      <c r="AU7" s="19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130"/>
      <c r="BJ7" s="131"/>
    </row>
    <row r="8" spans="1:62" s="4" customFormat="1" ht="24" customHeight="1" x14ac:dyDescent="0.2">
      <c r="A8" s="178" t="s">
        <v>34</v>
      </c>
      <c r="B8" s="179"/>
      <c r="C8" s="30" t="s">
        <v>56</v>
      </c>
      <c r="D8" s="31">
        <v>240</v>
      </c>
      <c r="E8" s="32">
        <v>7.5</v>
      </c>
      <c r="F8" s="34">
        <f>ROUND(AA8*1.02,0)</f>
        <v>54101</v>
      </c>
      <c r="G8" s="34">
        <f t="shared" ref="G8:S8" si="0">ROUND(AB8*1.02,0)</f>
        <v>55058</v>
      </c>
      <c r="H8" s="34">
        <f t="shared" si="0"/>
        <v>56013</v>
      </c>
      <c r="I8" s="34">
        <f t="shared" si="0"/>
        <v>56970</v>
      </c>
      <c r="J8" s="34">
        <f t="shared" si="0"/>
        <v>57927</v>
      </c>
      <c r="K8" s="34">
        <f t="shared" si="0"/>
        <v>58883</v>
      </c>
      <c r="L8" s="34">
        <f t="shared" si="0"/>
        <v>59839</v>
      </c>
      <c r="M8" s="34">
        <f t="shared" si="0"/>
        <v>60796</v>
      </c>
      <c r="N8" s="34">
        <f t="shared" si="0"/>
        <v>61753</v>
      </c>
      <c r="O8" s="34">
        <f t="shared" si="0"/>
        <v>62710</v>
      </c>
      <c r="P8" s="34">
        <f t="shared" si="0"/>
        <v>63666</v>
      </c>
      <c r="Q8" s="34">
        <f t="shared" si="0"/>
        <v>64622</v>
      </c>
      <c r="R8" s="34">
        <f t="shared" si="0"/>
        <v>65579</v>
      </c>
      <c r="S8" s="34">
        <f t="shared" si="0"/>
        <v>66544</v>
      </c>
      <c r="U8" s="132" t="s">
        <v>34</v>
      </c>
      <c r="V8" s="133"/>
      <c r="W8" s="22" t="s">
        <v>36</v>
      </c>
      <c r="X8" s="23">
        <v>240</v>
      </c>
      <c r="Y8" s="24">
        <v>7.5</v>
      </c>
      <c r="Z8" s="25" t="s">
        <v>33</v>
      </c>
      <c r="AA8" s="26">
        <v>53040</v>
      </c>
      <c r="AB8" s="26">
        <v>53978</v>
      </c>
      <c r="AC8" s="26">
        <v>54915</v>
      </c>
      <c r="AD8" s="26">
        <v>55853</v>
      </c>
      <c r="AE8" s="26">
        <v>56791</v>
      </c>
      <c r="AF8" s="26">
        <v>57728</v>
      </c>
      <c r="AG8" s="26">
        <v>58666</v>
      </c>
      <c r="AH8" s="26">
        <v>59604</v>
      </c>
      <c r="AI8" s="26">
        <v>60542</v>
      </c>
      <c r="AJ8" s="26">
        <v>61480</v>
      </c>
      <c r="AK8" s="26">
        <v>62418</v>
      </c>
      <c r="AL8" s="26">
        <v>63355</v>
      </c>
      <c r="AM8" s="26">
        <v>64293</v>
      </c>
      <c r="AN8" s="27">
        <v>65239</v>
      </c>
      <c r="AO8" s="8"/>
      <c r="AP8" s="28"/>
      <c r="AQ8" s="29"/>
      <c r="AR8" s="30"/>
      <c r="AS8" s="31"/>
      <c r="AT8" s="32"/>
      <c r="AU8" s="33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5"/>
      <c r="BJ8" s="36"/>
    </row>
    <row r="9" spans="1:62" s="4" customFormat="1" ht="24" customHeight="1" x14ac:dyDescent="0.2">
      <c r="A9" s="180" t="s">
        <v>37</v>
      </c>
      <c r="B9" s="181"/>
      <c r="C9" s="37" t="s">
        <v>51</v>
      </c>
      <c r="D9" s="86">
        <v>240</v>
      </c>
      <c r="E9" s="38">
        <v>8</v>
      </c>
      <c r="F9" s="34">
        <f t="shared" ref="F9" si="1">ROUND(AA9*1.02,0)</f>
        <v>59979</v>
      </c>
      <c r="G9" s="34">
        <f t="shared" ref="G9" si="2">ROUND(AB9*1.02,0)</f>
        <v>60687</v>
      </c>
      <c r="H9" s="34">
        <f t="shared" ref="H9" si="3">ROUND(AC9*1.02,0)</f>
        <v>61397</v>
      </c>
      <c r="I9" s="34">
        <f t="shared" ref="I9" si="4">ROUND(AD9*1.02,0)</f>
        <v>62107</v>
      </c>
      <c r="J9" s="34">
        <f t="shared" ref="J9" si="5">ROUND(AE9*1.02,0)</f>
        <v>62817</v>
      </c>
      <c r="K9" s="34">
        <f t="shared" ref="K9" si="6">ROUND(AF9*1.02,0)</f>
        <v>63525</v>
      </c>
      <c r="L9" s="34">
        <f t="shared" ref="L9" si="7">ROUND(AG9*1.02,0)</f>
        <v>64233</v>
      </c>
      <c r="M9" s="34">
        <f t="shared" ref="M9" si="8">ROUND(AH9*1.02,0)</f>
        <v>64944</v>
      </c>
      <c r="N9" s="34">
        <f t="shared" ref="N9" si="9">ROUND(AI9*1.02,0)</f>
        <v>65654</v>
      </c>
      <c r="O9" s="34">
        <f t="shared" ref="O9" si="10">ROUND(AJ9*1.02,0)</f>
        <v>66362</v>
      </c>
      <c r="P9" s="34">
        <f t="shared" ref="P9" si="11">ROUND(AK9*1.02,0)</f>
        <v>67072</v>
      </c>
      <c r="Q9" s="34">
        <f t="shared" ref="Q9" si="12">ROUND(AL9*1.02,0)</f>
        <v>67781</v>
      </c>
      <c r="R9" s="34">
        <f t="shared" ref="R9" si="13">ROUND(AM9*1.02,0)</f>
        <v>68492</v>
      </c>
      <c r="S9" s="34">
        <f t="shared" ref="S9" si="14">ROUND(AN9*1.02,0)</f>
        <v>69206</v>
      </c>
      <c r="U9" s="117" t="s">
        <v>37</v>
      </c>
      <c r="V9" s="118"/>
      <c r="W9" s="41" t="s">
        <v>39</v>
      </c>
      <c r="X9" s="42">
        <v>240</v>
      </c>
      <c r="Y9" s="43">
        <v>8</v>
      </c>
      <c r="Z9" s="44" t="s">
        <v>35</v>
      </c>
      <c r="AA9" s="26">
        <v>58803</v>
      </c>
      <c r="AB9" s="26">
        <v>59497</v>
      </c>
      <c r="AC9" s="26">
        <v>60193</v>
      </c>
      <c r="AD9" s="26">
        <v>60889</v>
      </c>
      <c r="AE9" s="26">
        <v>61585</v>
      </c>
      <c r="AF9" s="26">
        <v>62279</v>
      </c>
      <c r="AG9" s="26">
        <v>62974</v>
      </c>
      <c r="AH9" s="26">
        <v>63671</v>
      </c>
      <c r="AI9" s="26">
        <v>64367</v>
      </c>
      <c r="AJ9" s="26">
        <v>65061</v>
      </c>
      <c r="AK9" s="26">
        <v>65757</v>
      </c>
      <c r="AL9" s="26">
        <v>66452</v>
      </c>
      <c r="AM9" s="26">
        <v>67149</v>
      </c>
      <c r="AN9" s="27">
        <v>67849</v>
      </c>
      <c r="AO9" s="40" t="s">
        <v>37</v>
      </c>
      <c r="AP9" s="45"/>
      <c r="AQ9" s="37"/>
      <c r="AR9" s="37"/>
      <c r="AS9" s="38"/>
      <c r="AT9" s="39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</row>
    <row r="10" spans="1:62" ht="24" customHeight="1" x14ac:dyDescent="0.2">
      <c r="A10" s="78"/>
      <c r="B10" s="79"/>
      <c r="C10" s="79" t="s">
        <v>57</v>
      </c>
      <c r="D10" s="86">
        <v>240</v>
      </c>
      <c r="E10" s="38">
        <v>8</v>
      </c>
      <c r="F10" s="34">
        <v>53000</v>
      </c>
      <c r="G10" s="34">
        <v>53530</v>
      </c>
      <c r="H10" s="87">
        <v>54065</v>
      </c>
      <c r="I10" s="34">
        <v>55146</v>
      </c>
      <c r="J10" s="34">
        <v>56249</v>
      </c>
      <c r="K10" s="34">
        <v>56012</v>
      </c>
      <c r="L10" s="34">
        <v>57380</v>
      </c>
      <c r="M10" s="34">
        <v>57953</v>
      </c>
      <c r="N10" s="34">
        <v>58533</v>
      </c>
      <c r="O10" s="34">
        <v>59118</v>
      </c>
      <c r="P10" s="34">
        <v>59710</v>
      </c>
      <c r="Q10" s="34">
        <v>60307</v>
      </c>
      <c r="R10" s="34">
        <v>60910</v>
      </c>
      <c r="S10" s="34">
        <v>61519</v>
      </c>
      <c r="U10" s="114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  <c r="AP10" s="114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6"/>
    </row>
    <row r="11" spans="1:62" ht="24" customHeight="1" x14ac:dyDescent="0.2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U11" s="147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9"/>
      <c r="AP11" s="147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9"/>
    </row>
    <row r="12" spans="1:62" ht="24" customHeight="1" x14ac:dyDescent="0.2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2"/>
      <c r="U12" s="147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9"/>
      <c r="AP12" s="147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9"/>
    </row>
    <row r="13" spans="1:62" ht="24" customHeight="1" x14ac:dyDescent="0.2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5"/>
      <c r="U13" s="150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2"/>
      <c r="AP13" s="150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2"/>
    </row>
    <row r="14" spans="1:62" s="46" customFormat="1" ht="18" customHeight="1" x14ac:dyDescent="0.2">
      <c r="A14" s="153" t="s">
        <v>11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5"/>
      <c r="U14" s="153" t="s">
        <v>11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5"/>
      <c r="AP14" s="134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6"/>
    </row>
    <row r="15" spans="1:62" s="46" customFormat="1" ht="15" customHeight="1" x14ac:dyDescent="0.2">
      <c r="A15" s="9" t="s">
        <v>2</v>
      </c>
      <c r="B15" s="156" t="s">
        <v>3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7"/>
      <c r="U15" s="9" t="s">
        <v>2</v>
      </c>
      <c r="V15" s="156" t="s">
        <v>3</v>
      </c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7"/>
      <c r="AP15" s="137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9"/>
    </row>
    <row r="16" spans="1:62" s="46" customFormat="1" ht="15" customHeight="1" x14ac:dyDescent="0.2">
      <c r="A16" s="9"/>
      <c r="B16" s="145" t="s">
        <v>9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6"/>
      <c r="U16" s="9"/>
      <c r="V16" s="145" t="s">
        <v>9</v>
      </c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6"/>
      <c r="AP16" s="140"/>
      <c r="AQ16" s="141"/>
      <c r="AR16" s="142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4"/>
    </row>
    <row r="17" spans="1:62" s="46" customFormat="1" ht="15" customHeight="1" x14ac:dyDescent="0.2">
      <c r="A17" s="9"/>
      <c r="B17" s="145" t="s">
        <v>12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6"/>
      <c r="U17" s="9"/>
      <c r="V17" s="145" t="s">
        <v>12</v>
      </c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6"/>
      <c r="AP17" s="158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60"/>
    </row>
    <row r="18" spans="1:62" s="46" customFormat="1" ht="1.5" customHeight="1" x14ac:dyDescent="0.2">
      <c r="A18" s="175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7"/>
      <c r="U18" s="175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7"/>
      <c r="AP18" s="140"/>
      <c r="AQ18" s="141"/>
      <c r="AR18" s="142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4"/>
    </row>
    <row r="19" spans="1:62" s="46" customFormat="1" ht="15" customHeight="1" x14ac:dyDescent="0.2">
      <c r="A19" s="9" t="s">
        <v>4</v>
      </c>
      <c r="B19" s="156" t="s">
        <v>5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7"/>
      <c r="U19" s="9" t="s">
        <v>4</v>
      </c>
      <c r="V19" s="156" t="s">
        <v>5</v>
      </c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7"/>
      <c r="AP19" s="158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60"/>
    </row>
    <row r="20" spans="1:62" s="46" customFormat="1" ht="1.5" customHeight="1" x14ac:dyDescent="0.2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3"/>
      <c r="U20" s="161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3"/>
      <c r="AP20" s="140"/>
      <c r="AQ20" s="141"/>
      <c r="AR20" s="142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4"/>
    </row>
    <row r="21" spans="1:62" s="46" customFormat="1" ht="15" customHeight="1" x14ac:dyDescent="0.2">
      <c r="A21" s="10" t="s">
        <v>6</v>
      </c>
      <c r="B21" s="170" t="s">
        <v>10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1"/>
      <c r="U21" s="10" t="s">
        <v>6</v>
      </c>
      <c r="V21" s="170" t="s">
        <v>10</v>
      </c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P21" s="158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60"/>
    </row>
    <row r="22" spans="1:62" s="46" customFormat="1" ht="1.5" customHeight="1" x14ac:dyDescent="0.2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4"/>
      <c r="U22" s="172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4"/>
      <c r="AP22" s="140"/>
      <c r="AQ22" s="141"/>
      <c r="AR22" s="142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4"/>
    </row>
    <row r="23" spans="1:62" s="46" customFormat="1" ht="15" customHeight="1" x14ac:dyDescent="0.2">
      <c r="A23" s="11" t="s">
        <v>7</v>
      </c>
      <c r="B23" s="166" t="s">
        <v>8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7"/>
      <c r="U23" s="11" t="s">
        <v>7</v>
      </c>
      <c r="V23" s="166" t="s">
        <v>8</v>
      </c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</row>
    <row r="24" spans="1:62" s="46" customFormat="1" ht="15" customHeight="1" x14ac:dyDescent="0.2">
      <c r="A24" s="164"/>
      <c r="B24" s="165"/>
      <c r="C24" s="168" t="s">
        <v>13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9"/>
      <c r="U24" s="164"/>
      <c r="V24" s="165"/>
      <c r="W24" s="168" t="s">
        <v>13</v>
      </c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9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</row>
  </sheetData>
  <mergeCells count="65">
    <mergeCell ref="A24:B24"/>
    <mergeCell ref="C24:S24"/>
    <mergeCell ref="A18:S18"/>
    <mergeCell ref="B19:S19"/>
    <mergeCell ref="A20:S20"/>
    <mergeCell ref="B21:S21"/>
    <mergeCell ref="A22:S22"/>
    <mergeCell ref="A14:S14"/>
    <mergeCell ref="B15:S15"/>
    <mergeCell ref="B16:S16"/>
    <mergeCell ref="B17:S17"/>
    <mergeCell ref="B23:S23"/>
    <mergeCell ref="F6:S6"/>
    <mergeCell ref="A7:B7"/>
    <mergeCell ref="A8:B8"/>
    <mergeCell ref="A9:B9"/>
    <mergeCell ref="A1:S1"/>
    <mergeCell ref="A2:S2"/>
    <mergeCell ref="A3:S3"/>
    <mergeCell ref="A4:S4"/>
    <mergeCell ref="A5:S5"/>
    <mergeCell ref="AP17:BJ17"/>
    <mergeCell ref="AP18:AQ18"/>
    <mergeCell ref="AR18:BJ18"/>
    <mergeCell ref="V17:AN17"/>
    <mergeCell ref="U18:AN18"/>
    <mergeCell ref="U24:V24"/>
    <mergeCell ref="V23:AN23"/>
    <mergeCell ref="W24:AN24"/>
    <mergeCell ref="AP21:BJ21"/>
    <mergeCell ref="AP22:AQ22"/>
    <mergeCell ref="AR22:BJ22"/>
    <mergeCell ref="V21:AN21"/>
    <mergeCell ref="U22:AN22"/>
    <mergeCell ref="AP19:BJ19"/>
    <mergeCell ref="AP20:AQ20"/>
    <mergeCell ref="AR20:BJ20"/>
    <mergeCell ref="V19:AN19"/>
    <mergeCell ref="U20:AN20"/>
    <mergeCell ref="AP14:BJ15"/>
    <mergeCell ref="AP16:AQ16"/>
    <mergeCell ref="AR16:BJ16"/>
    <mergeCell ref="V16:AN16"/>
    <mergeCell ref="U10:AN13"/>
    <mergeCell ref="U14:AN14"/>
    <mergeCell ref="AP10:BJ13"/>
    <mergeCell ref="V15:AN15"/>
    <mergeCell ref="AA6:AN6"/>
    <mergeCell ref="AP6:AT6"/>
    <mergeCell ref="AV6:BJ6"/>
    <mergeCell ref="U9:V9"/>
    <mergeCell ref="U4:AN4"/>
    <mergeCell ref="AP4:BJ4"/>
    <mergeCell ref="U5:AN5"/>
    <mergeCell ref="AP5:BJ5"/>
    <mergeCell ref="U7:V7"/>
    <mergeCell ref="AP7:AQ7"/>
    <mergeCell ref="BI7:BJ7"/>
    <mergeCell ref="U8:V8"/>
    <mergeCell ref="U1:AN1"/>
    <mergeCell ref="AP1:BJ1"/>
    <mergeCell ref="U2:AN2"/>
    <mergeCell ref="AP2:BJ2"/>
    <mergeCell ref="U3:AN3"/>
    <mergeCell ref="AP3:BJ3"/>
  </mergeCells>
  <printOptions horizontalCentered="1"/>
  <pageMargins left="0.2" right="0.2" top="0.65" bottom="0.5" header="0.4" footer="0.5"/>
  <pageSetup scale="61" orientation="landscape" r:id="rId1"/>
  <headerFooter alignWithMargins="0">
    <oddHeader>&amp;R&amp;10Revised 2/19/2020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43"/>
  <sheetViews>
    <sheetView view="pageBreakPreview" zoomScale="80" zoomScaleNormal="100" zoomScaleSheetLayoutView="80" workbookViewId="0">
      <pane xSplit="2" ySplit="1" topLeftCell="C2" activePane="bottomRight" state="frozen"/>
      <selection activeCell="A5" sqref="A5:N5"/>
      <selection pane="topRight" activeCell="A5" sqref="A5:N5"/>
      <selection pane="bottomLeft" activeCell="A5" sqref="A5:N5"/>
      <selection pane="bottomRight" activeCell="H36" sqref="H36"/>
    </sheetView>
  </sheetViews>
  <sheetFormatPr defaultColWidth="9.140625" defaultRowHeight="15" x14ac:dyDescent="0.2"/>
  <cols>
    <col min="1" max="1" width="9.140625" style="69"/>
    <col min="2" max="2" width="15" style="69" hidden="1" customWidth="1"/>
    <col min="3" max="3" width="14.7109375" style="69" hidden="1" customWidth="1"/>
    <col min="4" max="4" width="11.140625" style="2" hidden="1" customWidth="1"/>
    <col min="5" max="5" width="9.85546875" style="2" hidden="1" customWidth="1"/>
    <col min="6" max="6" width="8.5703125" style="64" customWidth="1"/>
    <col min="7" max="10" width="12.7109375" style="2" customWidth="1"/>
    <col min="11" max="11" width="5.140625" style="2" customWidth="1"/>
    <col min="12" max="12" width="11.85546875" style="69" customWidth="1"/>
    <col min="13" max="13" width="11" style="69" customWidth="1"/>
    <col min="14" max="14" width="12" style="69" customWidth="1"/>
    <col min="15" max="15" width="12.5703125" style="2" customWidth="1"/>
    <col min="16" max="16" width="4.5703125" style="64" customWidth="1"/>
    <col min="17" max="26" width="12.7109375" style="2" customWidth="1"/>
    <col min="27" max="16384" width="9.140625" style="2"/>
  </cols>
  <sheetData>
    <row r="1" spans="1:34" ht="18" customHeight="1" x14ac:dyDescent="0.3">
      <c r="A1" s="104" t="s">
        <v>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0"/>
      <c r="V1" s="100"/>
      <c r="AF1" s="69"/>
      <c r="AG1" s="69"/>
      <c r="AH1" s="69"/>
    </row>
    <row r="2" spans="1:34" ht="15.75" x14ac:dyDescent="0.25">
      <c r="A2" s="105" t="s">
        <v>55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34" ht="15.75" x14ac:dyDescent="0.25">
      <c r="A3" s="105" t="s">
        <v>52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34" ht="15.75" x14ac:dyDescent="0.25">
      <c r="A4"/>
      <c r="B4"/>
      <c r="C4"/>
      <c r="D4"/>
      <c r="E4"/>
      <c r="F4" s="65"/>
      <c r="G4" s="48"/>
      <c r="H4" s="48"/>
      <c r="I4" s="48"/>
      <c r="J4" s="48"/>
      <c r="K4" s="48"/>
      <c r="L4" s="48"/>
      <c r="M4" s="48"/>
      <c r="N4" s="48"/>
      <c r="O4" s="48"/>
      <c r="P4" s="101"/>
      <c r="Q4" s="3"/>
    </row>
    <row r="5" spans="1:34" ht="15.75" x14ac:dyDescent="0.25">
      <c r="A5" s="61"/>
      <c r="B5" s="188" t="s">
        <v>50</v>
      </c>
      <c r="C5" s="189"/>
      <c r="D5" s="189"/>
      <c r="E5" s="189"/>
      <c r="F5" s="108" t="s">
        <v>59</v>
      </c>
      <c r="G5" s="109"/>
      <c r="H5" s="109"/>
      <c r="I5" s="109"/>
      <c r="J5" s="110"/>
      <c r="K5" s="51"/>
      <c r="L5" s="68"/>
      <c r="M5" s="107" t="s">
        <v>54</v>
      </c>
      <c r="N5" s="107"/>
      <c r="O5" s="107"/>
      <c r="P5" s="102"/>
      <c r="Q5" s="190" t="s">
        <v>58</v>
      </c>
      <c r="R5" s="190"/>
      <c r="S5" s="190"/>
      <c r="T5" s="191"/>
    </row>
    <row r="6" spans="1:34" ht="15.75" x14ac:dyDescent="0.25">
      <c r="A6" s="49"/>
      <c r="B6" s="62"/>
      <c r="C6" s="62"/>
      <c r="D6" s="62"/>
      <c r="E6" s="62"/>
      <c r="F6" s="88"/>
      <c r="G6" s="88"/>
      <c r="H6" s="88"/>
      <c r="I6" s="88"/>
      <c r="J6" s="88"/>
      <c r="K6" s="52"/>
      <c r="L6" s="59"/>
      <c r="M6" s="59"/>
      <c r="N6" s="59"/>
      <c r="O6" s="59"/>
      <c r="P6" s="52"/>
      <c r="Q6" s="56"/>
      <c r="R6" s="56"/>
      <c r="S6" s="56"/>
      <c r="T6" s="56"/>
    </row>
    <row r="7" spans="1:34" ht="15.75" x14ac:dyDescent="0.25">
      <c r="A7" s="50" t="s">
        <v>46</v>
      </c>
      <c r="B7" s="63" t="s">
        <v>40</v>
      </c>
      <c r="C7" s="63" t="s">
        <v>41</v>
      </c>
      <c r="D7" s="63" t="s">
        <v>47</v>
      </c>
      <c r="E7" s="63" t="s">
        <v>48</v>
      </c>
      <c r="F7" s="89" t="s">
        <v>40</v>
      </c>
      <c r="G7" s="89" t="s">
        <v>41</v>
      </c>
      <c r="H7" s="89" t="s">
        <v>47</v>
      </c>
      <c r="I7" s="89" t="s">
        <v>48</v>
      </c>
      <c r="J7" s="89" t="s">
        <v>49</v>
      </c>
      <c r="K7" s="51"/>
      <c r="L7" s="68" t="s">
        <v>40</v>
      </c>
      <c r="M7" s="68" t="s">
        <v>41</v>
      </c>
      <c r="N7" s="68" t="s">
        <v>47</v>
      </c>
      <c r="O7" s="68" t="s">
        <v>48</v>
      </c>
      <c r="P7" s="51"/>
      <c r="Q7" s="67" t="s">
        <v>40</v>
      </c>
      <c r="R7" s="67" t="s">
        <v>41</v>
      </c>
      <c r="S7" s="67" t="s">
        <v>47</v>
      </c>
      <c r="T7" s="67" t="s">
        <v>48</v>
      </c>
    </row>
    <row r="8" spans="1:34" ht="15.75" x14ac:dyDescent="0.25">
      <c r="A8" s="49">
        <v>0</v>
      </c>
      <c r="B8" s="70">
        <v>44226</v>
      </c>
      <c r="C8" s="70">
        <v>50857</v>
      </c>
      <c r="D8" s="70">
        <v>54839</v>
      </c>
      <c r="E8" s="70">
        <v>58818</v>
      </c>
      <c r="F8" s="90">
        <v>44226</v>
      </c>
      <c r="G8" s="90">
        <v>50857</v>
      </c>
      <c r="H8" s="90">
        <v>54839</v>
      </c>
      <c r="I8" s="90">
        <v>58818</v>
      </c>
      <c r="J8" s="90">
        <v>44226</v>
      </c>
      <c r="K8" s="52"/>
      <c r="L8" s="99">
        <f t="shared" ref="L8:L35" si="0">Q8-B8</f>
        <v>5304</v>
      </c>
      <c r="M8" s="99">
        <f t="shared" ref="M8:M35" si="1">R8-C8</f>
        <v>5304</v>
      </c>
      <c r="N8" s="99">
        <f t="shared" ref="N8:N35" si="2">S8-D8</f>
        <v>5304</v>
      </c>
      <c r="O8" s="99">
        <f t="shared" ref="O8:O35" si="3">T8-E8</f>
        <v>5304</v>
      </c>
      <c r="P8" s="103"/>
      <c r="Q8" s="98">
        <v>49530</v>
      </c>
      <c r="R8" s="98">
        <v>56161</v>
      </c>
      <c r="S8" s="98">
        <v>60143</v>
      </c>
      <c r="T8" s="98">
        <v>64122</v>
      </c>
    </row>
    <row r="9" spans="1:34" ht="15.75" x14ac:dyDescent="0.25">
      <c r="A9" s="49">
        <v>1</v>
      </c>
      <c r="B9" s="70">
        <v>44226</v>
      </c>
      <c r="C9" s="70">
        <v>50857</v>
      </c>
      <c r="D9" s="70">
        <v>54839</v>
      </c>
      <c r="E9" s="70">
        <v>58818</v>
      </c>
      <c r="F9" s="90">
        <v>44226</v>
      </c>
      <c r="G9" s="90">
        <v>50857</v>
      </c>
      <c r="H9" s="90">
        <v>54839</v>
      </c>
      <c r="I9" s="90">
        <v>58818</v>
      </c>
      <c r="J9" s="90">
        <v>44226</v>
      </c>
      <c r="K9" s="52"/>
      <c r="L9" s="99">
        <f t="shared" si="0"/>
        <v>8795</v>
      </c>
      <c r="M9" s="99">
        <f t="shared" si="1"/>
        <v>10117</v>
      </c>
      <c r="N9" s="99">
        <f t="shared" si="2"/>
        <v>10907</v>
      </c>
      <c r="O9" s="99">
        <f t="shared" si="3"/>
        <v>11703</v>
      </c>
      <c r="P9" s="103"/>
      <c r="Q9" s="98">
        <v>53021</v>
      </c>
      <c r="R9" s="98">
        <v>60974</v>
      </c>
      <c r="S9" s="98">
        <v>65746</v>
      </c>
      <c r="T9" s="98">
        <v>70521</v>
      </c>
    </row>
    <row r="10" spans="1:34" ht="15.75" x14ac:dyDescent="0.25">
      <c r="A10" s="49">
        <v>2</v>
      </c>
      <c r="B10" s="70">
        <v>44226</v>
      </c>
      <c r="C10" s="70">
        <v>50857</v>
      </c>
      <c r="D10" s="70">
        <v>54839</v>
      </c>
      <c r="E10" s="70">
        <v>58818</v>
      </c>
      <c r="F10" s="90">
        <v>44226</v>
      </c>
      <c r="G10" s="90">
        <v>50857</v>
      </c>
      <c r="H10" s="90">
        <v>54839</v>
      </c>
      <c r="I10" s="90">
        <v>58818</v>
      </c>
      <c r="J10" s="90">
        <v>44226</v>
      </c>
      <c r="K10" s="52"/>
      <c r="L10" s="99">
        <f t="shared" si="0"/>
        <v>11628</v>
      </c>
      <c r="M10" s="99">
        <f t="shared" si="1"/>
        <v>13372</v>
      </c>
      <c r="N10" s="99">
        <f t="shared" si="2"/>
        <v>14436</v>
      </c>
      <c r="O10" s="99">
        <f t="shared" si="3"/>
        <v>15465</v>
      </c>
      <c r="P10" s="103"/>
      <c r="Q10" s="98">
        <v>55854</v>
      </c>
      <c r="R10" s="98">
        <v>64229</v>
      </c>
      <c r="S10" s="98">
        <v>69275</v>
      </c>
      <c r="T10" s="98">
        <v>74283</v>
      </c>
    </row>
    <row r="11" spans="1:34" ht="15.75" x14ac:dyDescent="0.25">
      <c r="A11" s="49">
        <v>3</v>
      </c>
      <c r="B11" s="71">
        <v>48643</v>
      </c>
      <c r="C11" s="71">
        <v>55939</v>
      </c>
      <c r="D11" s="72">
        <v>60317</v>
      </c>
      <c r="E11" s="72">
        <v>64702</v>
      </c>
      <c r="F11" s="91">
        <v>48643</v>
      </c>
      <c r="G11" s="91">
        <v>55939</v>
      </c>
      <c r="H11" s="92">
        <v>60317</v>
      </c>
      <c r="I11" s="92">
        <v>64702</v>
      </c>
      <c r="J11" s="91">
        <v>48643</v>
      </c>
      <c r="K11" s="52"/>
      <c r="L11" s="99">
        <f t="shared" si="0"/>
        <v>8845</v>
      </c>
      <c r="M11" s="99">
        <f t="shared" si="1"/>
        <v>10171</v>
      </c>
      <c r="N11" s="99">
        <f t="shared" si="2"/>
        <v>10986</v>
      </c>
      <c r="O11" s="99">
        <f t="shared" si="3"/>
        <v>11756</v>
      </c>
      <c r="P11" s="103"/>
      <c r="Q11" s="98">
        <v>57488</v>
      </c>
      <c r="R11" s="98">
        <v>66110</v>
      </c>
      <c r="S11" s="98">
        <v>71303</v>
      </c>
      <c r="T11" s="98">
        <v>76458</v>
      </c>
    </row>
    <row r="12" spans="1:34" ht="15.75" x14ac:dyDescent="0.25">
      <c r="A12" s="49">
        <v>4</v>
      </c>
      <c r="B12" s="71">
        <v>48643</v>
      </c>
      <c r="C12" s="71">
        <v>55939</v>
      </c>
      <c r="D12" s="72">
        <v>60317</v>
      </c>
      <c r="E12" s="72">
        <v>64702</v>
      </c>
      <c r="F12" s="91">
        <v>48643</v>
      </c>
      <c r="G12" s="91">
        <v>55939</v>
      </c>
      <c r="H12" s="92">
        <v>60317</v>
      </c>
      <c r="I12" s="92">
        <v>64702</v>
      </c>
      <c r="J12" s="92">
        <v>48643</v>
      </c>
      <c r="K12" s="52"/>
      <c r="L12" s="99">
        <f t="shared" si="0"/>
        <v>10523</v>
      </c>
      <c r="M12" s="99">
        <f t="shared" si="1"/>
        <v>12101</v>
      </c>
      <c r="N12" s="99">
        <f t="shared" si="2"/>
        <v>13066</v>
      </c>
      <c r="O12" s="99">
        <f t="shared" si="3"/>
        <v>13987</v>
      </c>
      <c r="P12" s="103"/>
      <c r="Q12" s="98">
        <v>59166</v>
      </c>
      <c r="R12" s="98">
        <v>68040</v>
      </c>
      <c r="S12" s="98">
        <v>73383</v>
      </c>
      <c r="T12" s="98">
        <v>78689</v>
      </c>
    </row>
    <row r="13" spans="1:34" ht="15.75" x14ac:dyDescent="0.25">
      <c r="A13" s="49">
        <v>5</v>
      </c>
      <c r="B13" s="71">
        <v>48643</v>
      </c>
      <c r="C13" s="72">
        <v>55939</v>
      </c>
      <c r="D13" s="73">
        <v>60317</v>
      </c>
      <c r="E13" s="72">
        <v>64702</v>
      </c>
      <c r="F13" s="91">
        <v>48643</v>
      </c>
      <c r="G13" s="92">
        <v>55939</v>
      </c>
      <c r="H13" s="93">
        <v>60317</v>
      </c>
      <c r="I13" s="92">
        <v>64702</v>
      </c>
      <c r="J13" s="90">
        <v>48643</v>
      </c>
      <c r="K13" s="52"/>
      <c r="L13" s="99">
        <f t="shared" si="0"/>
        <v>12244</v>
      </c>
      <c r="M13" s="99">
        <f t="shared" si="1"/>
        <v>14080</v>
      </c>
      <c r="N13" s="99">
        <f t="shared" si="2"/>
        <v>15202</v>
      </c>
      <c r="O13" s="99">
        <f t="shared" si="3"/>
        <v>16278</v>
      </c>
      <c r="P13" s="103"/>
      <c r="Q13" s="98">
        <v>60887</v>
      </c>
      <c r="R13" s="98">
        <v>70019</v>
      </c>
      <c r="S13" s="98">
        <v>75519</v>
      </c>
      <c r="T13" s="98">
        <v>80980</v>
      </c>
    </row>
    <row r="14" spans="1:34" ht="15.75" x14ac:dyDescent="0.25">
      <c r="A14" s="49">
        <v>6</v>
      </c>
      <c r="B14" s="71">
        <v>50776</v>
      </c>
      <c r="C14" s="71">
        <v>58390</v>
      </c>
      <c r="D14" s="72">
        <v>62977</v>
      </c>
      <c r="E14" s="72">
        <v>67530</v>
      </c>
      <c r="F14" s="91">
        <v>50776</v>
      </c>
      <c r="G14" s="91">
        <v>58390</v>
      </c>
      <c r="H14" s="92">
        <v>62977</v>
      </c>
      <c r="I14" s="92">
        <v>67530</v>
      </c>
      <c r="J14" s="92">
        <v>50776</v>
      </c>
      <c r="K14" s="52"/>
      <c r="L14" s="99">
        <f t="shared" si="0"/>
        <v>11879</v>
      </c>
      <c r="M14" s="99">
        <f t="shared" si="1"/>
        <v>13661</v>
      </c>
      <c r="N14" s="99">
        <f t="shared" si="2"/>
        <v>14735</v>
      </c>
      <c r="O14" s="99">
        <f t="shared" si="3"/>
        <v>15800</v>
      </c>
      <c r="P14" s="103"/>
      <c r="Q14" s="98">
        <v>62655</v>
      </c>
      <c r="R14" s="98">
        <v>72051</v>
      </c>
      <c r="S14" s="98">
        <v>77712</v>
      </c>
      <c r="T14" s="98">
        <v>83330</v>
      </c>
    </row>
    <row r="15" spans="1:34" ht="15.75" x14ac:dyDescent="0.25">
      <c r="A15" s="49">
        <v>7</v>
      </c>
      <c r="B15" s="72">
        <v>50776</v>
      </c>
      <c r="C15" s="72">
        <v>58390</v>
      </c>
      <c r="D15" s="72">
        <v>62977</v>
      </c>
      <c r="E15" s="72">
        <v>67530</v>
      </c>
      <c r="F15" s="92">
        <v>50776</v>
      </c>
      <c r="G15" s="92">
        <v>58390</v>
      </c>
      <c r="H15" s="92">
        <v>62977</v>
      </c>
      <c r="I15" s="92">
        <v>67530</v>
      </c>
      <c r="J15" s="92">
        <v>50776</v>
      </c>
      <c r="K15" s="52"/>
      <c r="L15" s="99">
        <f t="shared" si="0"/>
        <v>13693</v>
      </c>
      <c r="M15" s="99">
        <f t="shared" si="1"/>
        <v>15749</v>
      </c>
      <c r="N15" s="99">
        <f t="shared" si="2"/>
        <v>16984</v>
      </c>
      <c r="O15" s="99">
        <f t="shared" si="3"/>
        <v>18213</v>
      </c>
      <c r="P15" s="103"/>
      <c r="Q15" s="98">
        <v>64469</v>
      </c>
      <c r="R15" s="98">
        <v>74139</v>
      </c>
      <c r="S15" s="98">
        <v>79961</v>
      </c>
      <c r="T15" s="98">
        <v>85743</v>
      </c>
    </row>
    <row r="16" spans="1:34" ht="15.75" x14ac:dyDescent="0.25">
      <c r="A16" s="49">
        <v>8</v>
      </c>
      <c r="B16" s="72">
        <v>50776</v>
      </c>
      <c r="C16" s="72">
        <v>58390</v>
      </c>
      <c r="D16" s="72">
        <v>62977</v>
      </c>
      <c r="E16" s="72">
        <v>67530</v>
      </c>
      <c r="F16" s="92">
        <v>50776</v>
      </c>
      <c r="G16" s="92">
        <v>58390</v>
      </c>
      <c r="H16" s="92">
        <v>62977</v>
      </c>
      <c r="I16" s="92">
        <v>67530</v>
      </c>
      <c r="J16" s="93">
        <v>50776</v>
      </c>
      <c r="K16" s="52"/>
      <c r="L16" s="99">
        <f t="shared" si="0"/>
        <v>14982</v>
      </c>
      <c r="M16" s="99">
        <f t="shared" si="1"/>
        <v>17229</v>
      </c>
      <c r="N16" s="99">
        <f t="shared" si="2"/>
        <v>18584</v>
      </c>
      <c r="O16" s="99">
        <f t="shared" si="3"/>
        <v>19928</v>
      </c>
      <c r="P16" s="103"/>
      <c r="Q16" s="98">
        <v>65758</v>
      </c>
      <c r="R16" s="98">
        <v>75619</v>
      </c>
      <c r="S16" s="98">
        <v>81561</v>
      </c>
      <c r="T16" s="98">
        <v>87458</v>
      </c>
    </row>
    <row r="17" spans="1:20" ht="15.75" x14ac:dyDescent="0.25">
      <c r="A17" s="49">
        <v>9</v>
      </c>
      <c r="B17" s="71">
        <v>52309</v>
      </c>
      <c r="C17" s="71">
        <v>60154</v>
      </c>
      <c r="D17" s="71">
        <v>64879</v>
      </c>
      <c r="E17" s="72">
        <v>69570</v>
      </c>
      <c r="F17" s="91">
        <v>52309</v>
      </c>
      <c r="G17" s="91">
        <v>60154</v>
      </c>
      <c r="H17" s="91">
        <v>64879</v>
      </c>
      <c r="I17" s="92">
        <v>69570</v>
      </c>
      <c r="J17" s="92">
        <v>52309</v>
      </c>
      <c r="K17" s="52"/>
      <c r="L17" s="99">
        <f t="shared" si="0"/>
        <v>14764</v>
      </c>
      <c r="M17" s="99">
        <f t="shared" si="1"/>
        <v>16979</v>
      </c>
      <c r="N17" s="99">
        <f t="shared" si="2"/>
        <v>18313</v>
      </c>
      <c r="O17" s="99">
        <f t="shared" si="3"/>
        <v>19638</v>
      </c>
      <c r="P17" s="103"/>
      <c r="Q17" s="98">
        <v>67073</v>
      </c>
      <c r="R17" s="98">
        <v>77133</v>
      </c>
      <c r="S17" s="98">
        <v>83192</v>
      </c>
      <c r="T17" s="98">
        <v>89208</v>
      </c>
    </row>
    <row r="18" spans="1:20" ht="15.75" x14ac:dyDescent="0.25">
      <c r="A18" s="49">
        <v>10</v>
      </c>
      <c r="B18" s="72">
        <v>52831</v>
      </c>
      <c r="C18" s="72">
        <v>60755</v>
      </c>
      <c r="D18" s="73">
        <v>65527</v>
      </c>
      <c r="E18" s="72">
        <v>70265</v>
      </c>
      <c r="F18" s="92">
        <v>52831</v>
      </c>
      <c r="G18" s="92">
        <v>60755</v>
      </c>
      <c r="H18" s="93">
        <v>65527</v>
      </c>
      <c r="I18" s="92">
        <v>70265</v>
      </c>
      <c r="J18" s="92">
        <v>52831</v>
      </c>
      <c r="K18" s="52"/>
      <c r="L18" s="99">
        <f t="shared" si="0"/>
        <v>15247</v>
      </c>
      <c r="M18" s="99">
        <f t="shared" si="1"/>
        <v>17536</v>
      </c>
      <c r="N18" s="99">
        <f t="shared" si="2"/>
        <v>18912</v>
      </c>
      <c r="O18" s="99">
        <f t="shared" si="3"/>
        <v>20280</v>
      </c>
      <c r="P18" s="103"/>
      <c r="Q18" s="98">
        <v>68078</v>
      </c>
      <c r="R18" s="98">
        <v>78291</v>
      </c>
      <c r="S18" s="98">
        <v>84439</v>
      </c>
      <c r="T18" s="98">
        <v>90545</v>
      </c>
    </row>
    <row r="19" spans="1:20" ht="15.75" x14ac:dyDescent="0.25">
      <c r="A19" s="54">
        <v>11</v>
      </c>
      <c r="B19" s="72">
        <v>53360</v>
      </c>
      <c r="C19" s="72">
        <v>61363</v>
      </c>
      <c r="D19" s="72">
        <v>66182</v>
      </c>
      <c r="E19" s="73">
        <v>70967</v>
      </c>
      <c r="F19" s="92">
        <v>53360</v>
      </c>
      <c r="G19" s="92">
        <v>61363</v>
      </c>
      <c r="H19" s="92">
        <v>66182</v>
      </c>
      <c r="I19" s="93">
        <v>70967</v>
      </c>
      <c r="J19" s="93">
        <v>53360</v>
      </c>
      <c r="K19" s="52"/>
      <c r="L19" s="99">
        <f t="shared" si="0"/>
        <v>15740</v>
      </c>
      <c r="M19" s="99">
        <f t="shared" si="1"/>
        <v>18102</v>
      </c>
      <c r="N19" s="99">
        <f t="shared" si="2"/>
        <v>19524</v>
      </c>
      <c r="O19" s="99">
        <f t="shared" si="3"/>
        <v>20935</v>
      </c>
      <c r="P19" s="103"/>
      <c r="Q19" s="98">
        <v>69100</v>
      </c>
      <c r="R19" s="98">
        <v>79465</v>
      </c>
      <c r="S19" s="98">
        <v>85706</v>
      </c>
      <c r="T19" s="98">
        <v>91902</v>
      </c>
    </row>
    <row r="20" spans="1:20" ht="15.75" x14ac:dyDescent="0.25">
      <c r="A20" s="49">
        <v>12</v>
      </c>
      <c r="B20" s="71">
        <v>53894</v>
      </c>
      <c r="C20" s="71">
        <v>61977</v>
      </c>
      <c r="D20" s="72">
        <v>66844</v>
      </c>
      <c r="E20" s="71">
        <v>71677</v>
      </c>
      <c r="F20" s="91">
        <v>53894</v>
      </c>
      <c r="G20" s="91">
        <v>61977</v>
      </c>
      <c r="H20" s="92">
        <v>66844</v>
      </c>
      <c r="I20" s="91">
        <v>71677</v>
      </c>
      <c r="J20" s="93">
        <v>53894</v>
      </c>
      <c r="K20" s="52"/>
      <c r="L20" s="99">
        <f t="shared" si="0"/>
        <v>16243</v>
      </c>
      <c r="M20" s="99">
        <f t="shared" si="1"/>
        <v>18680</v>
      </c>
      <c r="N20" s="99">
        <f t="shared" si="2"/>
        <v>20147</v>
      </c>
      <c r="O20" s="99">
        <f t="shared" si="3"/>
        <v>21605</v>
      </c>
      <c r="P20" s="103"/>
      <c r="Q20" s="98">
        <v>70137</v>
      </c>
      <c r="R20" s="98">
        <v>80657</v>
      </c>
      <c r="S20" s="98">
        <v>86991</v>
      </c>
      <c r="T20" s="98">
        <v>93282</v>
      </c>
    </row>
    <row r="21" spans="1:20" ht="15.75" x14ac:dyDescent="0.25">
      <c r="A21" s="49">
        <v>13</v>
      </c>
      <c r="B21" s="70">
        <v>54433</v>
      </c>
      <c r="C21" s="70">
        <v>62596</v>
      </c>
      <c r="D21" s="70">
        <v>67513</v>
      </c>
      <c r="E21" s="70">
        <v>72394</v>
      </c>
      <c r="F21" s="90">
        <v>54433</v>
      </c>
      <c r="G21" s="90">
        <v>62596</v>
      </c>
      <c r="H21" s="90">
        <v>67513</v>
      </c>
      <c r="I21" s="90">
        <v>72394</v>
      </c>
      <c r="J21" s="90">
        <v>54433</v>
      </c>
      <c r="K21" s="52"/>
      <c r="L21" s="99">
        <f t="shared" si="0"/>
        <v>15704</v>
      </c>
      <c r="M21" s="99">
        <f t="shared" si="1"/>
        <v>18061</v>
      </c>
      <c r="N21" s="99">
        <f t="shared" si="2"/>
        <v>19478</v>
      </c>
      <c r="O21" s="99">
        <f t="shared" si="3"/>
        <v>20888</v>
      </c>
      <c r="P21" s="103"/>
      <c r="Q21" s="98">
        <v>70137</v>
      </c>
      <c r="R21" s="98">
        <v>80657</v>
      </c>
      <c r="S21" s="98">
        <v>86991</v>
      </c>
      <c r="T21" s="98">
        <v>93282</v>
      </c>
    </row>
    <row r="22" spans="1:20" ht="15.75" x14ac:dyDescent="0.25">
      <c r="A22" s="49">
        <v>14</v>
      </c>
      <c r="B22" s="70">
        <v>54977</v>
      </c>
      <c r="C22" s="70">
        <v>63222</v>
      </c>
      <c r="D22" s="70">
        <v>68187</v>
      </c>
      <c r="E22" s="70">
        <v>73118</v>
      </c>
      <c r="F22" s="90">
        <v>54977</v>
      </c>
      <c r="G22" s="90">
        <v>63222</v>
      </c>
      <c r="H22" s="90">
        <v>68187</v>
      </c>
      <c r="I22" s="90">
        <v>73118</v>
      </c>
      <c r="J22" s="90">
        <v>54977</v>
      </c>
      <c r="K22" s="52"/>
      <c r="L22" s="99">
        <f t="shared" si="0"/>
        <v>15160</v>
      </c>
      <c r="M22" s="99">
        <f t="shared" si="1"/>
        <v>17435</v>
      </c>
      <c r="N22" s="99">
        <f t="shared" si="2"/>
        <v>18804</v>
      </c>
      <c r="O22" s="99">
        <f t="shared" si="3"/>
        <v>20164</v>
      </c>
      <c r="P22" s="103"/>
      <c r="Q22" s="98">
        <v>70137</v>
      </c>
      <c r="R22" s="98">
        <v>80657</v>
      </c>
      <c r="S22" s="98">
        <v>86991</v>
      </c>
      <c r="T22" s="98">
        <v>93282</v>
      </c>
    </row>
    <row r="23" spans="1:20" ht="15.75" x14ac:dyDescent="0.25">
      <c r="A23" s="49">
        <v>15</v>
      </c>
      <c r="B23" s="70">
        <v>55527</v>
      </c>
      <c r="C23" s="70">
        <v>63855</v>
      </c>
      <c r="D23" s="70">
        <v>68870</v>
      </c>
      <c r="E23" s="70">
        <v>73850</v>
      </c>
      <c r="F23" s="90">
        <v>55527</v>
      </c>
      <c r="G23" s="90">
        <v>63855</v>
      </c>
      <c r="H23" s="90">
        <v>68870</v>
      </c>
      <c r="I23" s="90">
        <v>73850</v>
      </c>
      <c r="J23" s="90">
        <v>55527</v>
      </c>
      <c r="K23" s="52"/>
      <c r="L23" s="99">
        <f t="shared" si="0"/>
        <v>15665</v>
      </c>
      <c r="M23" s="99">
        <f t="shared" si="1"/>
        <v>18017</v>
      </c>
      <c r="N23" s="99">
        <f t="shared" si="2"/>
        <v>19432</v>
      </c>
      <c r="O23" s="99">
        <f t="shared" si="3"/>
        <v>20837</v>
      </c>
      <c r="P23" s="103"/>
      <c r="Q23" s="98">
        <v>71192</v>
      </c>
      <c r="R23" s="98">
        <v>81872</v>
      </c>
      <c r="S23" s="98">
        <v>88302</v>
      </c>
      <c r="T23" s="98">
        <v>94687</v>
      </c>
    </row>
    <row r="24" spans="1:20" ht="15.75" x14ac:dyDescent="0.25">
      <c r="A24" s="49">
        <v>16</v>
      </c>
      <c r="B24" s="70">
        <v>56082</v>
      </c>
      <c r="C24" s="70">
        <v>64493</v>
      </c>
      <c r="D24" s="70">
        <v>69558</v>
      </c>
      <c r="E24" s="70">
        <v>74588</v>
      </c>
      <c r="F24" s="90">
        <v>56082</v>
      </c>
      <c r="G24" s="90">
        <v>64493</v>
      </c>
      <c r="H24" s="90">
        <v>69558</v>
      </c>
      <c r="I24" s="90">
        <v>74588</v>
      </c>
      <c r="J24" s="90">
        <v>56082</v>
      </c>
      <c r="K24" s="52"/>
      <c r="L24" s="99">
        <f t="shared" si="0"/>
        <v>15110</v>
      </c>
      <c r="M24" s="99">
        <f t="shared" si="1"/>
        <v>17379</v>
      </c>
      <c r="N24" s="99">
        <f t="shared" si="2"/>
        <v>18744</v>
      </c>
      <c r="O24" s="99">
        <f t="shared" si="3"/>
        <v>20099</v>
      </c>
      <c r="P24" s="103"/>
      <c r="Q24" s="98">
        <v>71192</v>
      </c>
      <c r="R24" s="98">
        <v>81872</v>
      </c>
      <c r="S24" s="98">
        <v>88302</v>
      </c>
      <c r="T24" s="98">
        <v>94687</v>
      </c>
    </row>
    <row r="25" spans="1:20" ht="15.75" x14ac:dyDescent="0.25">
      <c r="A25" s="49">
        <v>17</v>
      </c>
      <c r="B25" s="70">
        <v>56643</v>
      </c>
      <c r="C25" s="70">
        <v>65138</v>
      </c>
      <c r="D25" s="70">
        <v>70254</v>
      </c>
      <c r="E25" s="70">
        <v>75334</v>
      </c>
      <c r="F25" s="90">
        <v>56643</v>
      </c>
      <c r="G25" s="90">
        <v>65138</v>
      </c>
      <c r="H25" s="90">
        <v>70254</v>
      </c>
      <c r="I25" s="90">
        <v>75334</v>
      </c>
      <c r="J25" s="90">
        <v>56643</v>
      </c>
      <c r="K25" s="52"/>
      <c r="L25" s="99">
        <f t="shared" si="0"/>
        <v>14549</v>
      </c>
      <c r="M25" s="99">
        <f t="shared" si="1"/>
        <v>16734</v>
      </c>
      <c r="N25" s="99">
        <f t="shared" si="2"/>
        <v>18048</v>
      </c>
      <c r="O25" s="99">
        <f t="shared" si="3"/>
        <v>19353</v>
      </c>
      <c r="P25" s="103"/>
      <c r="Q25" s="98">
        <v>71192</v>
      </c>
      <c r="R25" s="98">
        <v>81872</v>
      </c>
      <c r="S25" s="98">
        <v>88302</v>
      </c>
      <c r="T25" s="98">
        <v>94687</v>
      </c>
    </row>
    <row r="26" spans="1:20" ht="15.75" x14ac:dyDescent="0.25">
      <c r="A26" s="49">
        <v>18</v>
      </c>
      <c r="B26" s="70">
        <v>57209</v>
      </c>
      <c r="C26" s="70">
        <v>65789</v>
      </c>
      <c r="D26" s="70">
        <v>70957</v>
      </c>
      <c r="E26" s="70">
        <v>76086</v>
      </c>
      <c r="F26" s="90">
        <v>57209</v>
      </c>
      <c r="G26" s="90">
        <v>65789</v>
      </c>
      <c r="H26" s="90">
        <v>70957</v>
      </c>
      <c r="I26" s="90">
        <v>76086</v>
      </c>
      <c r="J26" s="90">
        <v>57209</v>
      </c>
      <c r="K26" s="52"/>
      <c r="L26" s="99">
        <f t="shared" si="0"/>
        <v>15062</v>
      </c>
      <c r="M26" s="99">
        <f t="shared" si="1"/>
        <v>17322</v>
      </c>
      <c r="N26" s="99">
        <f t="shared" si="2"/>
        <v>18682</v>
      </c>
      <c r="O26" s="99">
        <f t="shared" si="3"/>
        <v>20034</v>
      </c>
      <c r="P26" s="103"/>
      <c r="Q26" s="98">
        <v>72271</v>
      </c>
      <c r="R26" s="98">
        <v>83111</v>
      </c>
      <c r="S26" s="98">
        <v>89639</v>
      </c>
      <c r="T26" s="98">
        <v>96120</v>
      </c>
    </row>
    <row r="27" spans="1:20" ht="15.75" x14ac:dyDescent="0.25">
      <c r="A27" s="49">
        <v>19</v>
      </c>
      <c r="B27" s="70">
        <v>57781</v>
      </c>
      <c r="C27" s="70">
        <v>66447</v>
      </c>
      <c r="D27" s="70">
        <v>71667</v>
      </c>
      <c r="E27" s="70">
        <v>76847</v>
      </c>
      <c r="F27" s="90">
        <v>57781</v>
      </c>
      <c r="G27" s="90">
        <v>66447</v>
      </c>
      <c r="H27" s="90">
        <v>71667</v>
      </c>
      <c r="I27" s="90">
        <v>76847</v>
      </c>
      <c r="J27" s="90">
        <v>57781</v>
      </c>
      <c r="K27" s="52"/>
      <c r="L27" s="99">
        <f t="shared" si="0"/>
        <v>14490</v>
      </c>
      <c r="M27" s="99">
        <f t="shared" si="1"/>
        <v>16664</v>
      </c>
      <c r="N27" s="99">
        <f t="shared" si="2"/>
        <v>17972</v>
      </c>
      <c r="O27" s="99">
        <f t="shared" si="3"/>
        <v>19273</v>
      </c>
      <c r="P27" s="103"/>
      <c r="Q27" s="98">
        <v>72271</v>
      </c>
      <c r="R27" s="98">
        <v>83111</v>
      </c>
      <c r="S27" s="98">
        <v>89639</v>
      </c>
      <c r="T27" s="98">
        <v>96120</v>
      </c>
    </row>
    <row r="28" spans="1:20" ht="15.75" x14ac:dyDescent="0.25">
      <c r="A28" s="49">
        <v>20</v>
      </c>
      <c r="B28" s="74">
        <v>58359</v>
      </c>
      <c r="C28" s="74">
        <v>67111</v>
      </c>
      <c r="D28" s="74">
        <v>72383</v>
      </c>
      <c r="E28" s="74">
        <v>77616</v>
      </c>
      <c r="F28" s="94">
        <v>58359</v>
      </c>
      <c r="G28" s="94">
        <v>67111</v>
      </c>
      <c r="H28" s="94">
        <v>72383</v>
      </c>
      <c r="I28" s="94">
        <v>77616</v>
      </c>
      <c r="J28" s="94">
        <v>58359</v>
      </c>
      <c r="K28" s="52"/>
      <c r="L28" s="99">
        <f t="shared" si="0"/>
        <v>13912</v>
      </c>
      <c r="M28" s="99">
        <f t="shared" si="1"/>
        <v>16000</v>
      </c>
      <c r="N28" s="99">
        <f t="shared" si="2"/>
        <v>17256</v>
      </c>
      <c r="O28" s="99">
        <f t="shared" si="3"/>
        <v>18504</v>
      </c>
      <c r="P28" s="103"/>
      <c r="Q28" s="98">
        <v>72271</v>
      </c>
      <c r="R28" s="98">
        <v>83111</v>
      </c>
      <c r="S28" s="98">
        <v>89639</v>
      </c>
      <c r="T28" s="98">
        <v>96120</v>
      </c>
    </row>
    <row r="29" spans="1:20" ht="15.75" x14ac:dyDescent="0.25">
      <c r="A29" s="49">
        <v>21</v>
      </c>
      <c r="B29" s="74">
        <v>58943</v>
      </c>
      <c r="C29" s="74">
        <v>67783</v>
      </c>
      <c r="D29" s="74">
        <v>73107</v>
      </c>
      <c r="E29" s="74">
        <v>78393</v>
      </c>
      <c r="F29" s="94">
        <v>58943</v>
      </c>
      <c r="G29" s="94">
        <v>67783</v>
      </c>
      <c r="H29" s="94">
        <v>73107</v>
      </c>
      <c r="I29" s="94">
        <v>78393</v>
      </c>
      <c r="J29" s="94">
        <v>58943</v>
      </c>
      <c r="K29" s="52"/>
      <c r="L29" s="99">
        <f t="shared" si="0"/>
        <v>14427</v>
      </c>
      <c r="M29" s="99">
        <f t="shared" si="1"/>
        <v>16594</v>
      </c>
      <c r="N29" s="99">
        <f t="shared" si="2"/>
        <v>17895</v>
      </c>
      <c r="O29" s="99">
        <f t="shared" si="3"/>
        <v>19190</v>
      </c>
      <c r="P29" s="103"/>
      <c r="Q29" s="98">
        <v>73370</v>
      </c>
      <c r="R29" s="98">
        <v>84377</v>
      </c>
      <c r="S29" s="98">
        <v>91002</v>
      </c>
      <c r="T29" s="98">
        <v>97583</v>
      </c>
    </row>
    <row r="30" spans="1:20" ht="15.75" x14ac:dyDescent="0.25">
      <c r="A30" s="49">
        <v>22</v>
      </c>
      <c r="B30" s="74">
        <v>59532</v>
      </c>
      <c r="C30" s="74">
        <v>68461</v>
      </c>
      <c r="D30" s="74">
        <v>73837</v>
      </c>
      <c r="E30" s="74">
        <v>79176</v>
      </c>
      <c r="F30" s="94">
        <v>59532</v>
      </c>
      <c r="G30" s="94">
        <v>68461</v>
      </c>
      <c r="H30" s="94">
        <v>73837</v>
      </c>
      <c r="I30" s="94">
        <v>79176</v>
      </c>
      <c r="J30" s="94">
        <v>59532</v>
      </c>
      <c r="K30" s="52"/>
      <c r="L30" s="99">
        <f t="shared" si="0"/>
        <v>13838</v>
      </c>
      <c r="M30" s="99">
        <f t="shared" si="1"/>
        <v>15916</v>
      </c>
      <c r="N30" s="99">
        <f t="shared" si="2"/>
        <v>17165</v>
      </c>
      <c r="O30" s="99">
        <f t="shared" si="3"/>
        <v>18407</v>
      </c>
      <c r="P30" s="103"/>
      <c r="Q30" s="98">
        <v>73370</v>
      </c>
      <c r="R30" s="98">
        <v>84377</v>
      </c>
      <c r="S30" s="98">
        <v>91002</v>
      </c>
      <c r="T30" s="98">
        <v>97583</v>
      </c>
    </row>
    <row r="31" spans="1:20" ht="15.75" x14ac:dyDescent="0.25">
      <c r="A31" s="49">
        <v>23</v>
      </c>
      <c r="B31" s="75">
        <v>60127</v>
      </c>
      <c r="C31" s="75">
        <v>69145</v>
      </c>
      <c r="D31" s="76">
        <v>74576</v>
      </c>
      <c r="E31" s="76">
        <v>79967</v>
      </c>
      <c r="F31" s="95">
        <v>60127</v>
      </c>
      <c r="G31" s="95">
        <v>69145</v>
      </c>
      <c r="H31" s="96">
        <v>74576</v>
      </c>
      <c r="I31" s="96">
        <v>79967</v>
      </c>
      <c r="J31" s="96">
        <v>60127</v>
      </c>
      <c r="K31" s="52"/>
      <c r="L31" s="99">
        <f t="shared" si="0"/>
        <v>13243</v>
      </c>
      <c r="M31" s="99">
        <f t="shared" si="1"/>
        <v>15232</v>
      </c>
      <c r="N31" s="99">
        <f t="shared" si="2"/>
        <v>16426</v>
      </c>
      <c r="O31" s="99">
        <f t="shared" si="3"/>
        <v>17616</v>
      </c>
      <c r="P31" s="103"/>
      <c r="Q31" s="98">
        <v>73370</v>
      </c>
      <c r="R31" s="98">
        <v>84377</v>
      </c>
      <c r="S31" s="98">
        <v>91002</v>
      </c>
      <c r="T31" s="98">
        <v>97583</v>
      </c>
    </row>
    <row r="32" spans="1:20" ht="15.75" x14ac:dyDescent="0.25">
      <c r="A32" s="49">
        <v>24</v>
      </c>
      <c r="B32" s="76">
        <v>60729</v>
      </c>
      <c r="C32" s="76">
        <v>69837</v>
      </c>
      <c r="D32" s="76">
        <v>75322</v>
      </c>
      <c r="E32" s="77">
        <v>80767</v>
      </c>
      <c r="F32" s="96">
        <v>60729</v>
      </c>
      <c r="G32" s="96">
        <v>69837</v>
      </c>
      <c r="H32" s="96">
        <v>75322</v>
      </c>
      <c r="I32" s="97">
        <v>80767</v>
      </c>
      <c r="J32" s="97">
        <v>60729</v>
      </c>
      <c r="K32" s="52"/>
      <c r="L32" s="99">
        <f t="shared" si="0"/>
        <v>13762</v>
      </c>
      <c r="M32" s="99">
        <f t="shared" si="1"/>
        <v>15827</v>
      </c>
      <c r="N32" s="99">
        <f t="shared" si="2"/>
        <v>17071</v>
      </c>
      <c r="O32" s="99">
        <f t="shared" si="3"/>
        <v>18307</v>
      </c>
      <c r="P32" s="103"/>
      <c r="Q32" s="98">
        <v>74491</v>
      </c>
      <c r="R32" s="98">
        <v>85664</v>
      </c>
      <c r="S32" s="98">
        <v>92393</v>
      </c>
      <c r="T32" s="98">
        <v>99074</v>
      </c>
    </row>
    <row r="33" spans="1:20" ht="15.75" x14ac:dyDescent="0.25">
      <c r="A33" s="49">
        <v>25</v>
      </c>
      <c r="B33" s="76">
        <v>61336</v>
      </c>
      <c r="C33" s="75">
        <v>70535</v>
      </c>
      <c r="D33" s="76">
        <v>76075</v>
      </c>
      <c r="E33" s="76">
        <v>81575</v>
      </c>
      <c r="F33" s="96">
        <v>61336</v>
      </c>
      <c r="G33" s="95">
        <v>70535</v>
      </c>
      <c r="H33" s="96">
        <v>76075</v>
      </c>
      <c r="I33" s="96">
        <v>81575</v>
      </c>
      <c r="J33" s="97">
        <v>61336</v>
      </c>
      <c r="K33" s="52"/>
      <c r="L33" s="99">
        <f t="shared" si="0"/>
        <v>13155</v>
      </c>
      <c r="M33" s="99">
        <f t="shared" si="1"/>
        <v>15129</v>
      </c>
      <c r="N33" s="99">
        <f t="shared" si="2"/>
        <v>16318</v>
      </c>
      <c r="O33" s="99">
        <f t="shared" si="3"/>
        <v>17499</v>
      </c>
      <c r="P33" s="103"/>
      <c r="Q33" s="98">
        <v>74491</v>
      </c>
      <c r="R33" s="98">
        <v>85664</v>
      </c>
      <c r="S33" s="98">
        <v>92393</v>
      </c>
      <c r="T33" s="98">
        <v>99074</v>
      </c>
    </row>
    <row r="34" spans="1:20" ht="15.75" x14ac:dyDescent="0.25">
      <c r="A34" s="49">
        <v>26</v>
      </c>
      <c r="B34" s="75">
        <v>61949</v>
      </c>
      <c r="C34" s="75">
        <v>71240</v>
      </c>
      <c r="D34" s="77">
        <v>76836</v>
      </c>
      <c r="E34" s="76">
        <v>82391</v>
      </c>
      <c r="F34" s="95">
        <v>61949</v>
      </c>
      <c r="G34" s="95">
        <v>71240</v>
      </c>
      <c r="H34" s="97">
        <v>76836</v>
      </c>
      <c r="I34" s="96">
        <v>82391</v>
      </c>
      <c r="J34" s="97">
        <v>61949</v>
      </c>
      <c r="K34" s="52"/>
      <c r="L34" s="99">
        <f t="shared" si="0"/>
        <v>12542</v>
      </c>
      <c r="M34" s="99">
        <f t="shared" si="1"/>
        <v>14424</v>
      </c>
      <c r="N34" s="99">
        <f t="shared" si="2"/>
        <v>15557</v>
      </c>
      <c r="O34" s="99">
        <f t="shared" si="3"/>
        <v>16683</v>
      </c>
      <c r="P34" s="103"/>
      <c r="Q34" s="98">
        <v>74491</v>
      </c>
      <c r="R34" s="98">
        <v>85664</v>
      </c>
      <c r="S34" s="98">
        <v>92393</v>
      </c>
      <c r="T34" s="98">
        <v>99074</v>
      </c>
    </row>
    <row r="35" spans="1:20" ht="15.75" x14ac:dyDescent="0.25">
      <c r="A35" s="49">
        <v>27</v>
      </c>
      <c r="B35" s="76">
        <v>62569</v>
      </c>
      <c r="C35" s="76">
        <v>71952</v>
      </c>
      <c r="D35" s="75">
        <v>77604</v>
      </c>
      <c r="E35" s="76">
        <v>83215</v>
      </c>
      <c r="F35" s="96">
        <v>62569</v>
      </c>
      <c r="G35" s="96">
        <v>71952</v>
      </c>
      <c r="H35" s="95">
        <v>77604</v>
      </c>
      <c r="I35" s="96">
        <v>83215</v>
      </c>
      <c r="J35" s="97">
        <v>62569</v>
      </c>
      <c r="K35" s="52"/>
      <c r="L35" s="99">
        <f t="shared" si="0"/>
        <v>13066</v>
      </c>
      <c r="M35" s="99">
        <f t="shared" si="1"/>
        <v>15029</v>
      </c>
      <c r="N35" s="99">
        <f t="shared" si="2"/>
        <v>16207</v>
      </c>
      <c r="O35" s="99">
        <f t="shared" si="3"/>
        <v>17380</v>
      </c>
      <c r="P35" s="103"/>
      <c r="Q35" s="56">
        <v>75635</v>
      </c>
      <c r="R35" s="56">
        <v>86981</v>
      </c>
      <c r="S35" s="56">
        <v>93811</v>
      </c>
      <c r="T35" s="56">
        <v>100595</v>
      </c>
    </row>
    <row r="36" spans="1:20" ht="15.75" x14ac:dyDescent="0.25">
      <c r="A36" s="69">
        <v>28</v>
      </c>
      <c r="F36" s="96">
        <v>63195</v>
      </c>
      <c r="G36" s="95">
        <v>72672</v>
      </c>
      <c r="H36" s="96">
        <v>78380</v>
      </c>
      <c r="I36" s="97">
        <v>84047</v>
      </c>
      <c r="J36" s="96">
        <v>63195</v>
      </c>
      <c r="L36" s="99">
        <v>12440</v>
      </c>
      <c r="M36" s="99">
        <v>14309</v>
      </c>
      <c r="N36" s="99">
        <v>15431</v>
      </c>
      <c r="O36" s="99">
        <v>16548</v>
      </c>
    </row>
    <row r="37" spans="1:20" ht="15.75" x14ac:dyDescent="0.25">
      <c r="A37" s="69">
        <v>29</v>
      </c>
      <c r="F37" s="96">
        <v>63827</v>
      </c>
      <c r="G37" s="95">
        <v>73399</v>
      </c>
      <c r="H37" s="96">
        <v>79164</v>
      </c>
      <c r="I37" s="97">
        <v>84888</v>
      </c>
      <c r="J37" s="96">
        <v>63827</v>
      </c>
      <c r="L37" s="99">
        <v>11808</v>
      </c>
      <c r="M37" s="99">
        <v>13582</v>
      </c>
      <c r="N37" s="99">
        <v>14647</v>
      </c>
      <c r="O37" s="99">
        <v>15707</v>
      </c>
    </row>
    <row r="38" spans="1:20" ht="15.75" x14ac:dyDescent="0.25">
      <c r="A38" s="69">
        <v>30</v>
      </c>
      <c r="F38" s="96">
        <v>64464</v>
      </c>
      <c r="G38" s="95">
        <v>74133</v>
      </c>
      <c r="H38" s="96">
        <v>79955</v>
      </c>
      <c r="I38" s="97">
        <v>85737</v>
      </c>
      <c r="J38" s="96">
        <v>64464</v>
      </c>
      <c r="L38" s="99">
        <v>11171</v>
      </c>
      <c r="M38" s="99">
        <v>12848</v>
      </c>
      <c r="N38" s="99">
        <v>13856</v>
      </c>
      <c r="O38" s="99">
        <v>14858</v>
      </c>
    </row>
    <row r="39" spans="1:20" ht="15.75" x14ac:dyDescent="0.25">
      <c r="A39" s="69">
        <v>31</v>
      </c>
      <c r="F39" s="96">
        <v>65109</v>
      </c>
      <c r="G39" s="95">
        <v>74874</v>
      </c>
      <c r="H39" s="96">
        <v>80755</v>
      </c>
      <c r="I39" s="97">
        <v>86593</v>
      </c>
      <c r="J39" s="96">
        <v>65109</v>
      </c>
      <c r="L39" s="99">
        <v>10526</v>
      </c>
      <c r="M39" s="99">
        <v>12107</v>
      </c>
      <c r="N39" s="99">
        <v>13056</v>
      </c>
      <c r="O39" s="99">
        <v>14002</v>
      </c>
    </row>
    <row r="40" spans="1:20" ht="15.75" x14ac:dyDescent="0.25">
      <c r="A40" s="69">
        <v>32</v>
      </c>
      <c r="F40" s="96">
        <v>65761</v>
      </c>
      <c r="G40" s="95">
        <v>75623</v>
      </c>
      <c r="H40" s="96">
        <v>81563</v>
      </c>
      <c r="I40" s="97">
        <v>87459</v>
      </c>
      <c r="J40" s="96">
        <v>65761</v>
      </c>
      <c r="L40" s="99">
        <v>9874</v>
      </c>
      <c r="M40" s="99">
        <v>11358</v>
      </c>
      <c r="N40" s="99">
        <v>12248</v>
      </c>
      <c r="O40" s="99">
        <v>13136</v>
      </c>
    </row>
    <row r="41" spans="1:20" ht="15.75" x14ac:dyDescent="0.25">
      <c r="A41" s="69">
        <v>33</v>
      </c>
      <c r="F41" s="96">
        <v>66418</v>
      </c>
      <c r="G41" s="95">
        <v>76379</v>
      </c>
      <c r="H41" s="96">
        <v>82379</v>
      </c>
      <c r="I41" s="97">
        <v>88335</v>
      </c>
      <c r="J41" s="96">
        <v>66418</v>
      </c>
      <c r="L41" s="99">
        <v>9217</v>
      </c>
      <c r="M41" s="99">
        <v>10602</v>
      </c>
      <c r="N41" s="99">
        <v>11432</v>
      </c>
      <c r="O41" s="99">
        <v>12260</v>
      </c>
    </row>
    <row r="42" spans="1:20" ht="15.75" x14ac:dyDescent="0.25">
      <c r="A42" s="69">
        <v>34</v>
      </c>
      <c r="F42" s="96">
        <v>67082</v>
      </c>
      <c r="G42" s="95">
        <v>77143</v>
      </c>
      <c r="H42" s="96">
        <v>83202</v>
      </c>
      <c r="I42" s="97">
        <v>89218</v>
      </c>
      <c r="J42" s="96">
        <v>67082</v>
      </c>
      <c r="L42" s="99">
        <v>8553</v>
      </c>
      <c r="M42" s="99">
        <v>9838</v>
      </c>
      <c r="N42" s="99">
        <v>10609</v>
      </c>
      <c r="O42" s="99">
        <v>11377</v>
      </c>
    </row>
    <row r="43" spans="1:20" ht="15.75" x14ac:dyDescent="0.25">
      <c r="A43" s="69">
        <v>35</v>
      </c>
      <c r="F43" s="96">
        <v>67753</v>
      </c>
      <c r="G43" s="95">
        <v>77914</v>
      </c>
      <c r="H43" s="96">
        <v>84034</v>
      </c>
      <c r="I43" s="97">
        <v>90109</v>
      </c>
      <c r="J43" s="96">
        <v>67753</v>
      </c>
      <c r="L43" s="99">
        <v>7882</v>
      </c>
      <c r="M43" s="99">
        <v>9067</v>
      </c>
      <c r="N43" s="99">
        <v>9777</v>
      </c>
      <c r="O43" s="99">
        <v>10486</v>
      </c>
    </row>
  </sheetData>
  <mergeCells count="7">
    <mergeCell ref="A1:T1"/>
    <mergeCell ref="B5:E5"/>
    <mergeCell ref="M5:O5"/>
    <mergeCell ref="F5:J5"/>
    <mergeCell ref="Q5:T5"/>
    <mergeCell ref="A2:T2"/>
    <mergeCell ref="A3:T3"/>
  </mergeCells>
  <printOptions horizontalCentered="1" verticalCentered="1" gridLines="1"/>
  <pageMargins left="0.2" right="0.2" top="0.5" bottom="0.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CERTIFIED</vt:lpstr>
      <vt:lpstr>SUPERVISOR</vt:lpstr>
      <vt:lpstr>TEAMS</vt:lpstr>
      <vt:lpstr>CERTIFIED!Print_Area</vt:lpstr>
      <vt:lpstr>SUPERVISOR!Print_Area</vt:lpstr>
      <vt:lpstr>TEAMS!Print_Area</vt:lpstr>
      <vt:lpstr>SUPERVISOR!Print_Area_MI</vt:lpstr>
      <vt:lpstr>SUPERVISOR!Print_Titles</vt:lpstr>
      <vt:lpstr>SUPERVISOR!RAISE</vt:lpstr>
      <vt:lpstr>SUPERVISOR!salcodes</vt:lpstr>
      <vt:lpstr>SUPERVISOR!supsch00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Blythe</dc:creator>
  <cp:lastModifiedBy>Gail Brasell</cp:lastModifiedBy>
  <cp:lastPrinted>2023-09-27T16:20:00Z</cp:lastPrinted>
  <dcterms:created xsi:type="dcterms:W3CDTF">2007-05-09T15:48:55Z</dcterms:created>
  <dcterms:modified xsi:type="dcterms:W3CDTF">2023-10-23T16:48:42Z</dcterms:modified>
</cp:coreProperties>
</file>