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460" windowHeight="105" activeTab="0"/>
  </bookViews>
  <sheets>
    <sheet name="Sheet 1" sheetId="1" r:id="rId1"/>
  </sheets>
  <definedNames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<sst xmlns="http://schemas.openxmlformats.org/spreadsheetml/2006/main" count="413" uniqueCount="142">
  <si>
    <t>EXHIBIT A-I-I-A-1</t>
  </si>
  <si>
    <t>EXHIBIT A-I-I-A-2</t>
  </si>
  <si>
    <t>EXHIBIT A-I-I-A-3</t>
  </si>
  <si>
    <t>EXHIBIT A-I-I-A-4</t>
  </si>
  <si>
    <t>EXHIBIT A-I-I-A-5</t>
  </si>
  <si>
    <t>EXHIBIT A-I-I-A-6</t>
  </si>
  <si>
    <t>FUND TYPES</t>
  </si>
  <si>
    <t>GOVERNMENTAL - GENERAL</t>
  </si>
  <si>
    <t>DESCRIPTION - FUND SOURCE</t>
  </si>
  <si>
    <t>ACCT#</t>
  </si>
  <si>
    <t>1110-0</t>
  </si>
  <si>
    <t>1132-0</t>
  </si>
  <si>
    <t>1220-0</t>
  </si>
  <si>
    <t>1221-0</t>
  </si>
  <si>
    <t>1222-0</t>
  </si>
  <si>
    <t>1223-0</t>
  </si>
  <si>
    <t>1226-0</t>
  </si>
  <si>
    <t>1227-0</t>
  </si>
  <si>
    <t>1228-0</t>
  </si>
  <si>
    <t>1230-0</t>
  </si>
  <si>
    <t>1252-0</t>
  </si>
  <si>
    <t>1260-0</t>
  </si>
  <si>
    <t>1261-0</t>
  </si>
  <si>
    <t>1262-0</t>
  </si>
  <si>
    <t>1271-0</t>
  </si>
  <si>
    <t>1275-0</t>
  </si>
  <si>
    <t>1279-0</t>
  </si>
  <si>
    <t>1280-0</t>
  </si>
  <si>
    <t>1285-0</t>
  </si>
  <si>
    <t>1310-0</t>
  </si>
  <si>
    <t>1410-0</t>
  </si>
  <si>
    <t>1415-0</t>
  </si>
  <si>
    <t>1520-0</t>
  </si>
  <si>
    <t>1720-0</t>
  </si>
  <si>
    <t>1760-0</t>
  </si>
  <si>
    <t>1765-0</t>
  </si>
  <si>
    <t>1810-0</t>
  </si>
  <si>
    <t>2259-0</t>
  </si>
  <si>
    <t>2901-0</t>
  </si>
  <si>
    <t>4290-0</t>
  </si>
  <si>
    <t>6001-0</t>
  </si>
  <si>
    <t>8992-0</t>
  </si>
  <si>
    <t>8995-0</t>
  </si>
  <si>
    <t>8997-0</t>
  </si>
  <si>
    <t>(Memo Only)</t>
  </si>
  <si>
    <t>-----------------------------------</t>
  </si>
  <si>
    <t>---------</t>
  </si>
  <si>
    <t>--------------</t>
  </si>
  <si>
    <t>REVENUES:</t>
  </si>
  <si>
    <t>1000-8999</t>
  </si>
  <si>
    <t xml:space="preserve">  STATE REVENUES</t>
  </si>
  <si>
    <t>1000-2999</t>
  </si>
  <si>
    <t xml:space="preserve">  FEDERAL REVENUES</t>
  </si>
  <si>
    <t>3000-5999</t>
  </si>
  <si>
    <t xml:space="preserve">  LOCAL REVENUES</t>
  </si>
  <si>
    <t>6000-7999</t>
  </si>
  <si>
    <t xml:space="preserve">  OTHER REVENUES</t>
  </si>
  <si>
    <t>8000-8999</t>
  </si>
  <si>
    <t>TOTAL REVENUES</t>
  </si>
  <si>
    <t>EXPENDITURES:</t>
  </si>
  <si>
    <t>1000-9899</t>
  </si>
  <si>
    <t xml:space="preserve">  INSTRUCTIONAL SERVICES</t>
  </si>
  <si>
    <t>1000-1999</t>
  </si>
  <si>
    <t xml:space="preserve">    PERSONAL SERVICES</t>
  </si>
  <si>
    <t>010-199</t>
  </si>
  <si>
    <t xml:space="preserve">    EMPLOYEE BENEFITS</t>
  </si>
  <si>
    <t>200-299</t>
  </si>
  <si>
    <t xml:space="preserve">    PURCHASED SERVICES</t>
  </si>
  <si>
    <t>300-399</t>
  </si>
  <si>
    <t xml:space="preserve">    MATERIALS &amp; SUPPLIES</t>
  </si>
  <si>
    <t>400-499</t>
  </si>
  <si>
    <t xml:space="preserve">    CAPITAL OUTLAY</t>
  </si>
  <si>
    <t>500-599</t>
  </si>
  <si>
    <t xml:space="preserve">    OTHER OBJECTS</t>
  </si>
  <si>
    <t>600-997</t>
  </si>
  <si>
    <t xml:space="preserve">      TOTAL INSTRUCTIONAL SERVICES</t>
  </si>
  <si>
    <t xml:space="preserve">  INSTRUCTIONAL SUPPORT SERVICES</t>
  </si>
  <si>
    <t>2000-2999</t>
  </si>
  <si>
    <t xml:space="preserve">      TOTAL INSTRUCTIONAL SUPPORT SERV</t>
  </si>
  <si>
    <t xml:space="preserve">  OPERATION &amp; MAINTENANCE</t>
  </si>
  <si>
    <t>3000-3999</t>
  </si>
  <si>
    <t xml:space="preserve">      TOTAL OPERATION &amp; MAINTENANCE</t>
  </si>
  <si>
    <t>EXHIBIT A-I-I-B-1</t>
  </si>
  <si>
    <t>EXHIBIT A-I-I-B-2</t>
  </si>
  <si>
    <t>EXHIBIT A-I-I-B-3</t>
  </si>
  <si>
    <t>EXHIBIT A-I-I-B-4</t>
  </si>
  <si>
    <t>EXHIBIT A-I-I-B-5</t>
  </si>
  <si>
    <t>EXHIBIT A-I-I-B-6</t>
  </si>
  <si>
    <t xml:space="preserve">  AUXILIARY SERVICES</t>
  </si>
  <si>
    <t>4000-4999</t>
  </si>
  <si>
    <t xml:space="preserve">  PERSONAL SERVICES</t>
  </si>
  <si>
    <t xml:space="preserve">  EMPLOYEE BENEFITS</t>
  </si>
  <si>
    <t xml:space="preserve">  PURCHASED SERVICES</t>
  </si>
  <si>
    <t xml:space="preserve">  MATERIALS &amp; SUPPLIES</t>
  </si>
  <si>
    <t xml:space="preserve">  CAPITAL OUTLAY</t>
  </si>
  <si>
    <t xml:space="preserve">  OTHER OBJECTS</t>
  </si>
  <si>
    <t xml:space="preserve">    TOTAL AUXILIARY SERVICES</t>
  </si>
  <si>
    <t>GENERAL ADMINISTRATIVE SERVICES</t>
  </si>
  <si>
    <t>6000-6999</t>
  </si>
  <si>
    <t xml:space="preserve">    TOTAL GENERAL ADMIN SERVICES</t>
  </si>
  <si>
    <t>CAPITAL OUTLAY - REAL PROPERTY</t>
  </si>
  <si>
    <t>7000-7999</t>
  </si>
  <si>
    <t xml:space="preserve">  PERSONAL SERVICES </t>
  </si>
  <si>
    <t xml:space="preserve">    TOTAL CAPITAL OUTLAY-REAL PROP.</t>
  </si>
  <si>
    <t>DEBT SERVICES</t>
  </si>
  <si>
    <t xml:space="preserve">  PRINCIPAL</t>
  </si>
  <si>
    <t>931-931</t>
  </si>
  <si>
    <t xml:space="preserve">  INTEREST</t>
  </si>
  <si>
    <t>932-932</t>
  </si>
  <si>
    <t>300-997</t>
  </si>
  <si>
    <t xml:space="preserve">    TOTAL DEBT SERVICES</t>
  </si>
  <si>
    <t>EXHIBIT A-I-I-C-1</t>
  </si>
  <si>
    <t>EXHIBIT A-I-I-C-2</t>
  </si>
  <si>
    <t>EXHIBIT A-I-I-C-3</t>
  </si>
  <si>
    <t>EXHIBIT A-I-I-C-4</t>
  </si>
  <si>
    <t>EXHIBIT A-I-I-C-5</t>
  </si>
  <si>
    <t>EXHIBIT A-I-I-C-6</t>
  </si>
  <si>
    <t xml:space="preserve">  OTHER EXPENDITURES</t>
  </si>
  <si>
    <t>9000-9899</t>
  </si>
  <si>
    <t xml:space="preserve">      TOTAL OTHER EXPENDITURES</t>
  </si>
  <si>
    <t>TOTAL EXPENDITURES</t>
  </si>
  <si>
    <t>OTHER FINANCING SOURCES &amp; FUND USES:</t>
  </si>
  <si>
    <t xml:space="preserve">    TRANSFERS IN</t>
  </si>
  <si>
    <t>9200-9299</t>
  </si>
  <si>
    <t xml:space="preserve">    OTHER FINANCING SOURCES</t>
  </si>
  <si>
    <t>9000-9997</t>
  </si>
  <si>
    <t xml:space="preserve">  9910</t>
  </si>
  <si>
    <t xml:space="preserve">    TRANSFERS OUT</t>
  </si>
  <si>
    <t>920-929</t>
  </si>
  <si>
    <t>9900-9999</t>
  </si>
  <si>
    <t xml:space="preserve">    OTHER FUND USES</t>
  </si>
  <si>
    <t>900-997</t>
  </si>
  <si>
    <t xml:space="preserve">      TOTAL</t>
  </si>
  <si>
    <t xml:space="preserve">  (NET)</t>
  </si>
  <si>
    <t>TOTAL EXPENDITURES, OTHER FINANCING</t>
  </si>
  <si>
    <t>SOURCES &amp; OTHER FUND USES</t>
  </si>
  <si>
    <t>(NET)</t>
  </si>
  <si>
    <t>EXCESS REVENUES &amp; OTHER FINANCING SRCS</t>
  </si>
  <si>
    <t xml:space="preserve">OVER(UNDER) EXP &amp; OTHER FUND USES </t>
  </si>
  <si>
    <t>BEGINNING FUND BALANCE - OCT 1</t>
  </si>
  <si>
    <t>0300-0399</t>
  </si>
  <si>
    <t>ENDING FUND BALANCE - SEP 30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</si>
</sst>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3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37" width="14.7109375" style="0" customWidth="1"/>
  </cols>
  <sheetData>
    <row r="1" spans="1:38" ht="15">
      <c r="A1" s="1"/>
      <c r="B1" s="1"/>
      <c r="C1" s="7" t="s">
        <v>0</v>
      </c>
      <c r="D1" s="7"/>
      <c r="E1" s="7"/>
      <c r="F1" s="7"/>
      <c r="G1" s="7"/>
      <c r="H1" s="7"/>
      <c r="I1" s="7" t="s">
        <v>1</v>
      </c>
      <c r="J1" s="7"/>
      <c r="K1" s="7"/>
      <c r="L1" s="7"/>
      <c r="M1" s="7"/>
      <c r="N1" s="7"/>
      <c r="O1" s="7" t="s">
        <v>2</v>
      </c>
      <c r="P1" s="7"/>
      <c r="Q1" s="7"/>
      <c r="R1" s="7"/>
      <c r="S1" s="7"/>
      <c r="T1" s="7"/>
      <c r="U1" s="7" t="s">
        <v>3</v>
      </c>
      <c r="V1" s="7"/>
      <c r="W1" s="7"/>
      <c r="X1" s="7"/>
      <c r="Y1" s="7"/>
      <c r="Z1" s="7"/>
      <c r="AA1" s="7" t="s">
        <v>4</v>
      </c>
      <c r="AB1" s="7"/>
      <c r="AC1" s="7"/>
      <c r="AD1" s="7"/>
      <c r="AE1" s="7"/>
      <c r="AF1" s="7"/>
      <c r="AG1" s="7" t="s">
        <v>5</v>
      </c>
      <c r="AH1" s="7"/>
      <c r="AI1" s="7"/>
      <c r="AJ1" s="7"/>
      <c r="AK1" s="7"/>
      <c r="AL1" s="7"/>
    </row>
    <row r="2" spans="1:38" ht="15">
      <c r="A2" s="2" t="s">
        <v>6</v>
      </c>
      <c r="B2" s="1"/>
      <c r="C2" s="8" t="s">
        <v>7</v>
      </c>
      <c r="D2" s="8"/>
      <c r="E2" s="8"/>
      <c r="F2" s="8"/>
      <c r="G2" s="8"/>
      <c r="H2" s="1"/>
      <c r="I2" s="8" t="s">
        <v>7</v>
      </c>
      <c r="J2" s="8"/>
      <c r="K2" s="8"/>
      <c r="L2" s="8"/>
      <c r="M2" s="8"/>
      <c r="N2" s="1"/>
      <c r="O2" s="8" t="s">
        <v>7</v>
      </c>
      <c r="P2" s="8"/>
      <c r="Q2" s="8"/>
      <c r="R2" s="8"/>
      <c r="S2" s="8"/>
      <c r="T2" s="1"/>
      <c r="U2" s="8" t="s">
        <v>7</v>
      </c>
      <c r="V2" s="8"/>
      <c r="W2" s="8"/>
      <c r="X2" s="8"/>
      <c r="Y2" s="8"/>
      <c r="Z2" s="1"/>
      <c r="AA2" s="8" t="s">
        <v>7</v>
      </c>
      <c r="AB2" s="8"/>
      <c r="AC2" s="8"/>
      <c r="AD2" s="8"/>
      <c r="AE2" s="8"/>
      <c r="AF2" s="1"/>
      <c r="AG2" s="7" t="s">
        <v>7</v>
      </c>
      <c r="AH2" s="7"/>
      <c r="AI2" s="7"/>
      <c r="AJ2" s="7"/>
      <c r="AK2" s="7"/>
      <c r="AL2" s="1"/>
    </row>
    <row r="3" spans="1:38" ht="15">
      <c r="A3" s="2" t="s">
        <v>8</v>
      </c>
      <c r="B3" s="2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16</v>
      </c>
      <c r="J3" s="3" t="s">
        <v>17</v>
      </c>
      <c r="K3" s="3" t="s">
        <v>18</v>
      </c>
      <c r="L3" s="3" t="s">
        <v>19</v>
      </c>
      <c r="M3" s="3" t="s">
        <v>20</v>
      </c>
      <c r="N3" s="3" t="s">
        <v>21</v>
      </c>
      <c r="O3" s="3" t="s">
        <v>22</v>
      </c>
      <c r="P3" s="3" t="s">
        <v>23</v>
      </c>
      <c r="Q3" s="3" t="s">
        <v>24</v>
      </c>
      <c r="R3" s="3" t="s">
        <v>25</v>
      </c>
      <c r="S3" s="3" t="s">
        <v>26</v>
      </c>
      <c r="T3" s="3" t="s">
        <v>27</v>
      </c>
      <c r="U3" s="3" t="s">
        <v>28</v>
      </c>
      <c r="V3" s="3" t="s">
        <v>29</v>
      </c>
      <c r="W3" s="3" t="s">
        <v>30</v>
      </c>
      <c r="X3" s="3" t="s">
        <v>31</v>
      </c>
      <c r="Y3" s="3" t="s">
        <v>32</v>
      </c>
      <c r="Z3" s="3" t="s">
        <v>33</v>
      </c>
      <c r="AA3" s="3" t="s">
        <v>34</v>
      </c>
      <c r="AB3" s="3" t="s">
        <v>35</v>
      </c>
      <c r="AC3" s="3" t="s">
        <v>36</v>
      </c>
      <c r="AD3" s="3" t="s">
        <v>37</v>
      </c>
      <c r="AE3" s="3" t="s">
        <v>38</v>
      </c>
      <c r="AF3" s="3" t="s">
        <v>39</v>
      </c>
      <c r="AG3" s="3" t="s">
        <v>40</v>
      </c>
      <c r="AH3" s="3" t="s">
        <v>41</v>
      </c>
      <c r="AI3" s="3" t="s">
        <v>42</v>
      </c>
      <c r="AJ3" s="3" t="s">
        <v>43</v>
      </c>
      <c r="AK3" s="3" t="s">
        <v>44</v>
      </c>
      <c r="AL3" s="1"/>
    </row>
    <row r="4" spans="1:38" ht="15">
      <c r="A4" s="2" t="s">
        <v>45</v>
      </c>
      <c r="B4" s="2" t="s">
        <v>46</v>
      </c>
      <c r="C4" s="3" t="s">
        <v>47</v>
      </c>
      <c r="D4" s="3" t="s">
        <v>47</v>
      </c>
      <c r="E4" s="3" t="s">
        <v>47</v>
      </c>
      <c r="F4" s="3" t="s">
        <v>47</v>
      </c>
      <c r="G4" s="3" t="s">
        <v>47</v>
      </c>
      <c r="H4" s="3" t="s">
        <v>47</v>
      </c>
      <c r="I4" s="3" t="s">
        <v>47</v>
      </c>
      <c r="J4" s="3" t="s">
        <v>47</v>
      </c>
      <c r="K4" s="3" t="s">
        <v>47</v>
      </c>
      <c r="L4" s="3" t="s">
        <v>47</v>
      </c>
      <c r="M4" s="3" t="s">
        <v>47</v>
      </c>
      <c r="N4" s="3" t="s">
        <v>47</v>
      </c>
      <c r="O4" s="3" t="s">
        <v>47</v>
      </c>
      <c r="P4" s="3" t="s">
        <v>47</v>
      </c>
      <c r="Q4" s="3" t="s">
        <v>47</v>
      </c>
      <c r="R4" s="3" t="s">
        <v>47</v>
      </c>
      <c r="S4" s="3" t="s">
        <v>47</v>
      </c>
      <c r="T4" s="3" t="s">
        <v>47</v>
      </c>
      <c r="U4" s="3" t="s">
        <v>47</v>
      </c>
      <c r="V4" s="3" t="s">
        <v>47</v>
      </c>
      <c r="W4" s="3" t="s">
        <v>47</v>
      </c>
      <c r="X4" s="3" t="s">
        <v>47</v>
      </c>
      <c r="Y4" s="3" t="s">
        <v>47</v>
      </c>
      <c r="Z4" s="3" t="s">
        <v>47</v>
      </c>
      <c r="AA4" s="3" t="s">
        <v>47</v>
      </c>
      <c r="AB4" s="3" t="s">
        <v>47</v>
      </c>
      <c r="AC4" s="3" t="s">
        <v>47</v>
      </c>
      <c r="AD4" s="3" t="s">
        <v>47</v>
      </c>
      <c r="AE4" s="3" t="s">
        <v>47</v>
      </c>
      <c r="AF4" s="3" t="s">
        <v>47</v>
      </c>
      <c r="AG4" s="3" t="s">
        <v>47</v>
      </c>
      <c r="AH4" s="3" t="s">
        <v>47</v>
      </c>
      <c r="AI4" s="3" t="s">
        <v>47</v>
      </c>
      <c r="AJ4" s="3" t="s">
        <v>47</v>
      </c>
      <c r="AK4" s="3" t="s">
        <v>47</v>
      </c>
      <c r="AL4" s="1"/>
    </row>
    <row r="5" spans="1:38" ht="9.75" customHeight="1">
      <c r="A5" s="4" t="s">
        <v>48</v>
      </c>
      <c r="B5" s="5" t="s">
        <v>49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9.75" customHeight="1">
      <c r="A6" s="4" t="s">
        <v>50</v>
      </c>
      <c r="B6" s="5" t="s">
        <v>51</v>
      </c>
      <c r="C6" s="6">
        <v>10874621</v>
      </c>
      <c r="D6" s="6">
        <v>8037.44</v>
      </c>
      <c r="E6" s="6">
        <v>129238</v>
      </c>
      <c r="F6" s="6">
        <v>61367</v>
      </c>
      <c r="G6" s="6">
        <v>11114</v>
      </c>
      <c r="H6" s="6">
        <v>0</v>
      </c>
      <c r="I6" s="6">
        <v>2184</v>
      </c>
      <c r="J6" s="6">
        <v>112084</v>
      </c>
      <c r="K6" s="6">
        <v>0</v>
      </c>
      <c r="L6" s="6">
        <v>211524</v>
      </c>
      <c r="M6" s="6">
        <v>14250</v>
      </c>
      <c r="N6" s="6">
        <v>50000</v>
      </c>
      <c r="O6" s="6">
        <v>0</v>
      </c>
      <c r="P6" s="6">
        <v>5020</v>
      </c>
      <c r="Q6" s="6">
        <v>40000</v>
      </c>
      <c r="R6" s="6">
        <v>7324</v>
      </c>
      <c r="S6" s="6">
        <v>12000</v>
      </c>
      <c r="T6" s="6">
        <v>0</v>
      </c>
      <c r="U6" s="6">
        <v>0</v>
      </c>
      <c r="V6" s="6">
        <v>667535</v>
      </c>
      <c r="W6" s="6">
        <v>56358</v>
      </c>
      <c r="X6" s="6">
        <v>1496</v>
      </c>
      <c r="Y6" s="6">
        <v>10622</v>
      </c>
      <c r="Z6" s="6">
        <v>548496</v>
      </c>
      <c r="AA6" s="6">
        <v>0</v>
      </c>
      <c r="AB6" s="6">
        <v>509961</v>
      </c>
      <c r="AC6" s="6">
        <v>26315</v>
      </c>
      <c r="AD6" s="6">
        <v>0</v>
      </c>
      <c r="AE6" s="6">
        <v>4000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f>C6+D6+E6+F6+G6+H6+I6+J6+K6+L6+M6+N6+O6+P6+Q6+R6+S6+T6+U6+V6+W6+X6+Y6+Z6+AA6+AB6+AC6+AD6+AE6+AF6+AG6+AH6+AI6+AJ6</f>
        <v>13363546.44</v>
      </c>
      <c r="AL6" s="1"/>
    </row>
    <row r="7" spans="1:38" ht="9.75" customHeight="1">
      <c r="A7" s="4" t="s">
        <v>52</v>
      </c>
      <c r="B7" s="5" t="s">
        <v>53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25499.12</v>
      </c>
      <c r="AH7" s="6">
        <v>0</v>
      </c>
      <c r="AI7" s="6">
        <v>0</v>
      </c>
      <c r="AJ7" s="6">
        <v>0</v>
      </c>
      <c r="AK7" s="6">
        <f>C7+D7+E7+F7+G7+H7+I7+J7+K7+L7+M7+N7+O7+P7+Q7+R7+S7+T7+U7+V7+W7+X7+Y7+Z7+AA7+AB7+AC7+AD7+AE7+AF7+AG7+AH7+AI7+AJ7</f>
        <v>25499.12</v>
      </c>
      <c r="AL7" s="1"/>
    </row>
    <row r="8" spans="1:38" ht="9.75" customHeight="1">
      <c r="A8" s="4" t="s">
        <v>54</v>
      </c>
      <c r="B8" s="5" t="s">
        <v>55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2895028.17</v>
      </c>
      <c r="AH8" s="6">
        <v>0</v>
      </c>
      <c r="AI8" s="6">
        <v>0</v>
      </c>
      <c r="AJ8" s="6">
        <v>0</v>
      </c>
      <c r="AK8" s="6">
        <f>C8+D8+E8+F8+G8+H8+I8+J8+K8+L8+M8+N8+O8+P8+Q8+R8+S8+T8+U8+V8+W8+X8+Y8+Z8+AA8+AB8+AC8+AD8+AE8+AF8+AG8+AH8+AI8+AJ8</f>
        <v>2895028.17</v>
      </c>
      <c r="AL8" s="1"/>
    </row>
    <row r="9" spans="1:38" ht="9.75" customHeight="1">
      <c r="A9" s="4" t="s">
        <v>56</v>
      </c>
      <c r="B9" s="5" t="s">
        <v>57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6095.95</v>
      </c>
      <c r="AH9" s="6">
        <v>0</v>
      </c>
      <c r="AI9" s="6">
        <v>2045.85</v>
      </c>
      <c r="AJ9" s="6">
        <v>0</v>
      </c>
      <c r="AK9" s="6">
        <f>C9+D9+E9+F9+G9+H9+I9+J9+K9+L9+M9+N9+O9+P9+Q9+R9+S9+T9+U9+V9+W9+X9+Y9+Z9+AA9+AB9+AC9+AD9+AE9+AF9+AG9+AH9+AI9+AJ9</f>
        <v>8141.799999999999</v>
      </c>
      <c r="AL9" s="1"/>
    </row>
    <row r="10" spans="1:38" ht="9.75" customHeight="1">
      <c r="A10" s="4" t="s">
        <v>58</v>
      </c>
      <c r="B10" s="1"/>
      <c r="C10" s="6">
        <f aca="true" t="shared" si="0" ref="C10:AJ10">+SUM(C6:C9)</f>
        <v>10874621</v>
      </c>
      <c r="D10" s="6">
        <f t="shared" si="0"/>
        <v>8037.44</v>
      </c>
      <c r="E10" s="6">
        <f t="shared" si="0"/>
        <v>129238</v>
      </c>
      <c r="F10" s="6">
        <f t="shared" si="0"/>
        <v>61367</v>
      </c>
      <c r="G10" s="6">
        <f t="shared" si="0"/>
        <v>11114</v>
      </c>
      <c r="H10" s="6">
        <f t="shared" si="0"/>
        <v>0</v>
      </c>
      <c r="I10" s="6">
        <f t="shared" si="0"/>
        <v>2184</v>
      </c>
      <c r="J10" s="6">
        <f t="shared" si="0"/>
        <v>112084</v>
      </c>
      <c r="K10" s="6">
        <f t="shared" si="0"/>
        <v>0</v>
      </c>
      <c r="L10" s="6">
        <f t="shared" si="0"/>
        <v>211524</v>
      </c>
      <c r="M10" s="6">
        <f t="shared" si="0"/>
        <v>14250</v>
      </c>
      <c r="N10" s="6">
        <f t="shared" si="0"/>
        <v>50000</v>
      </c>
      <c r="O10" s="6">
        <f t="shared" si="0"/>
        <v>0</v>
      </c>
      <c r="P10" s="6">
        <f t="shared" si="0"/>
        <v>5020</v>
      </c>
      <c r="Q10" s="6">
        <f t="shared" si="0"/>
        <v>40000</v>
      </c>
      <c r="R10" s="6">
        <f t="shared" si="0"/>
        <v>7324</v>
      </c>
      <c r="S10" s="6">
        <f t="shared" si="0"/>
        <v>12000</v>
      </c>
      <c r="T10" s="6">
        <f t="shared" si="0"/>
        <v>0</v>
      </c>
      <c r="U10" s="6">
        <f t="shared" si="0"/>
        <v>0</v>
      </c>
      <c r="V10" s="6">
        <f t="shared" si="0"/>
        <v>667535</v>
      </c>
      <c r="W10" s="6">
        <f t="shared" si="0"/>
        <v>56358</v>
      </c>
      <c r="X10" s="6">
        <f t="shared" si="0"/>
        <v>1496</v>
      </c>
      <c r="Y10" s="6">
        <f t="shared" si="0"/>
        <v>10622</v>
      </c>
      <c r="Z10" s="6">
        <f t="shared" si="0"/>
        <v>548496</v>
      </c>
      <c r="AA10" s="6">
        <f t="shared" si="0"/>
        <v>0</v>
      </c>
      <c r="AB10" s="6">
        <f t="shared" si="0"/>
        <v>509961</v>
      </c>
      <c r="AC10" s="6">
        <f t="shared" si="0"/>
        <v>26315</v>
      </c>
      <c r="AD10" s="6">
        <f t="shared" si="0"/>
        <v>0</v>
      </c>
      <c r="AE10" s="6">
        <f t="shared" si="0"/>
        <v>4000</v>
      </c>
      <c r="AF10" s="6">
        <f t="shared" si="0"/>
        <v>0</v>
      </c>
      <c r="AG10" s="6">
        <f t="shared" si="0"/>
        <v>2926623.24</v>
      </c>
      <c r="AH10" s="6">
        <f t="shared" si="0"/>
        <v>0</v>
      </c>
      <c r="AI10" s="6">
        <f t="shared" si="0"/>
        <v>2045.85</v>
      </c>
      <c r="AJ10" s="6">
        <f t="shared" si="0"/>
        <v>0</v>
      </c>
      <c r="AK10" s="6">
        <f>C10+D10+E10+F10+G10+H10+I10+J10+K10+L10+M10+N10+O10+P10+Q10+R10+S10+T10+U10+V10+W10+X10+Y10+Z10+AA10+AB10+AC10+AD10+AE10+AF10+AG10+AH10+AI10+AJ10</f>
        <v>16292215.53</v>
      </c>
      <c r="AL10" s="1"/>
    </row>
    <row r="11" spans="1:38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9.75" customHeight="1">
      <c r="A12" s="4" t="s">
        <v>59</v>
      </c>
      <c r="B12" s="5" t="s">
        <v>60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9.75" customHeight="1">
      <c r="A13" s="4" t="s">
        <v>61</v>
      </c>
      <c r="B13" s="5" t="s">
        <v>62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9.75" customHeight="1">
      <c r="A14" s="4" t="s">
        <v>63</v>
      </c>
      <c r="B14" s="5" t="s">
        <v>64</v>
      </c>
      <c r="C14" s="6">
        <v>4798197.42</v>
      </c>
      <c r="D14" s="6">
        <v>6713.01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159662.41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15216.37</v>
      </c>
      <c r="AG14" s="6">
        <v>138896.51</v>
      </c>
      <c r="AH14" s="6">
        <v>0</v>
      </c>
      <c r="AI14" s="6">
        <v>0</v>
      </c>
      <c r="AJ14" s="6">
        <v>0</v>
      </c>
      <c r="AK14" s="6">
        <f aca="true" t="shared" si="1" ref="AK14:AK20">C14+D14+E14+F14+G14+H14+I14+J14+K14+L14+M14+N14+O14+P14+Q14+R14+S14+T14+U14+V14+W14+X14+Y14+Z14+AA14+AB14+AC14+AD14+AE14+AF14+AG14+AH14+AI14+AJ14</f>
        <v>5118685.72</v>
      </c>
      <c r="AL14" s="1"/>
    </row>
    <row r="15" spans="1:38" ht="9.75" customHeight="1">
      <c r="A15" s="4" t="s">
        <v>65</v>
      </c>
      <c r="B15" s="5" t="s">
        <v>66</v>
      </c>
      <c r="C15" s="6">
        <v>1873340.31</v>
      </c>
      <c r="D15" s="6">
        <v>1324.43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59631.64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1177.74</v>
      </c>
      <c r="AG15" s="6">
        <v>31576.37</v>
      </c>
      <c r="AH15" s="6">
        <v>0</v>
      </c>
      <c r="AI15" s="6">
        <v>0</v>
      </c>
      <c r="AJ15" s="6">
        <v>0</v>
      </c>
      <c r="AK15" s="6">
        <f t="shared" si="1"/>
        <v>1967050.49</v>
      </c>
      <c r="AL15" s="1"/>
    </row>
    <row r="16" spans="1:38" ht="9.75" customHeight="1">
      <c r="A16" s="4" t="s">
        <v>67</v>
      </c>
      <c r="B16" s="5" t="s">
        <v>68</v>
      </c>
      <c r="C16" s="6">
        <v>1071251.31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519.36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4440</v>
      </c>
      <c r="AD16" s="6">
        <v>0</v>
      </c>
      <c r="AE16" s="6">
        <v>0</v>
      </c>
      <c r="AF16" s="6">
        <v>0</v>
      </c>
      <c r="AG16" s="6">
        <v>10461.49</v>
      </c>
      <c r="AH16" s="6">
        <v>0</v>
      </c>
      <c r="AI16" s="6">
        <v>0</v>
      </c>
      <c r="AJ16" s="6">
        <v>0</v>
      </c>
      <c r="AK16" s="6">
        <f t="shared" si="1"/>
        <v>1086672.1600000001</v>
      </c>
      <c r="AL16" s="1"/>
    </row>
    <row r="17" spans="1:38" ht="9.75" customHeight="1">
      <c r="A17" s="4" t="s">
        <v>69</v>
      </c>
      <c r="B17" s="5" t="s">
        <v>70</v>
      </c>
      <c r="C17" s="6">
        <v>216658.39</v>
      </c>
      <c r="D17" s="6">
        <v>0</v>
      </c>
      <c r="E17" s="6">
        <v>0</v>
      </c>
      <c r="F17" s="6">
        <v>0</v>
      </c>
      <c r="G17" s="6">
        <v>5987.41</v>
      </c>
      <c r="H17" s="6">
        <v>0</v>
      </c>
      <c r="I17" s="6">
        <v>3400.84</v>
      </c>
      <c r="J17" s="6">
        <v>60150.43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1301.75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1495.9</v>
      </c>
      <c r="Y17" s="6">
        <v>0</v>
      </c>
      <c r="Z17" s="6">
        <v>0</v>
      </c>
      <c r="AA17" s="6">
        <v>0</v>
      </c>
      <c r="AB17" s="6">
        <v>0</v>
      </c>
      <c r="AC17" s="6">
        <v>11201.29</v>
      </c>
      <c r="AD17" s="6">
        <v>0</v>
      </c>
      <c r="AE17" s="6">
        <v>0</v>
      </c>
      <c r="AF17" s="6">
        <v>0</v>
      </c>
      <c r="AG17" s="6">
        <v>13457.39</v>
      </c>
      <c r="AH17" s="6">
        <v>0</v>
      </c>
      <c r="AI17" s="6">
        <v>0</v>
      </c>
      <c r="AJ17" s="6">
        <v>0</v>
      </c>
      <c r="AK17" s="6">
        <f t="shared" si="1"/>
        <v>313653.4</v>
      </c>
      <c r="AL17" s="1"/>
    </row>
    <row r="18" spans="1:38" ht="9.75" customHeight="1">
      <c r="A18" s="4" t="s">
        <v>71</v>
      </c>
      <c r="B18" s="5" t="s">
        <v>72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f t="shared" si="1"/>
        <v>0</v>
      </c>
      <c r="AL18" s="1"/>
    </row>
    <row r="19" spans="1:38" ht="9.75" customHeight="1">
      <c r="A19" s="4" t="s">
        <v>73</v>
      </c>
      <c r="B19" s="5" t="s">
        <v>74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f t="shared" si="1"/>
        <v>0</v>
      </c>
      <c r="AL19" s="1"/>
    </row>
    <row r="20" spans="1:38" ht="9.75" customHeight="1">
      <c r="A20" s="4" t="s">
        <v>75</v>
      </c>
      <c r="B20" s="1"/>
      <c r="C20" s="6">
        <f aca="true" t="shared" si="2" ref="C20:AJ20">+SUM(C14:C19)</f>
        <v>7959447.430000001</v>
      </c>
      <c r="D20" s="6">
        <f t="shared" si="2"/>
        <v>8037.4400000000005</v>
      </c>
      <c r="E20" s="6">
        <f t="shared" si="2"/>
        <v>0</v>
      </c>
      <c r="F20" s="6">
        <f t="shared" si="2"/>
        <v>0</v>
      </c>
      <c r="G20" s="6">
        <f t="shared" si="2"/>
        <v>5987.41</v>
      </c>
      <c r="H20" s="6">
        <f t="shared" si="2"/>
        <v>0</v>
      </c>
      <c r="I20" s="6">
        <f t="shared" si="2"/>
        <v>3400.84</v>
      </c>
      <c r="J20" s="6">
        <f t="shared" si="2"/>
        <v>60150.43</v>
      </c>
      <c r="K20" s="6">
        <f t="shared" si="2"/>
        <v>0</v>
      </c>
      <c r="L20" s="6">
        <f t="shared" si="2"/>
        <v>219813.40999999997</v>
      </c>
      <c r="M20" s="6">
        <f t="shared" si="2"/>
        <v>0</v>
      </c>
      <c r="N20" s="6">
        <f t="shared" si="2"/>
        <v>0</v>
      </c>
      <c r="O20" s="6">
        <f t="shared" si="2"/>
        <v>0</v>
      </c>
      <c r="P20" s="6">
        <f t="shared" si="2"/>
        <v>0</v>
      </c>
      <c r="Q20" s="6">
        <f t="shared" si="2"/>
        <v>0</v>
      </c>
      <c r="R20" s="6">
        <f t="shared" si="2"/>
        <v>1301.75</v>
      </c>
      <c r="S20" s="6">
        <f t="shared" si="2"/>
        <v>0</v>
      </c>
      <c r="T20" s="6">
        <f t="shared" si="2"/>
        <v>0</v>
      </c>
      <c r="U20" s="6">
        <f t="shared" si="2"/>
        <v>0</v>
      </c>
      <c r="V20" s="6">
        <f t="shared" si="2"/>
        <v>0</v>
      </c>
      <c r="W20" s="6">
        <f t="shared" si="2"/>
        <v>0</v>
      </c>
      <c r="X20" s="6">
        <f t="shared" si="2"/>
        <v>1495.9</v>
      </c>
      <c r="Y20" s="6">
        <f t="shared" si="2"/>
        <v>0</v>
      </c>
      <c r="Z20" s="6">
        <f t="shared" si="2"/>
        <v>0</v>
      </c>
      <c r="AA20" s="6">
        <f t="shared" si="2"/>
        <v>0</v>
      </c>
      <c r="AB20" s="6">
        <f t="shared" si="2"/>
        <v>0</v>
      </c>
      <c r="AC20" s="6">
        <f t="shared" si="2"/>
        <v>15641.29</v>
      </c>
      <c r="AD20" s="6">
        <f t="shared" si="2"/>
        <v>0</v>
      </c>
      <c r="AE20" s="6">
        <f t="shared" si="2"/>
        <v>0</v>
      </c>
      <c r="AF20" s="6">
        <f t="shared" si="2"/>
        <v>16394.11</v>
      </c>
      <c r="AG20" s="6">
        <f t="shared" si="2"/>
        <v>194391.76</v>
      </c>
      <c r="AH20" s="6">
        <f t="shared" si="2"/>
        <v>0</v>
      </c>
      <c r="AI20" s="6">
        <f t="shared" si="2"/>
        <v>0</v>
      </c>
      <c r="AJ20" s="6">
        <f t="shared" si="2"/>
        <v>0</v>
      </c>
      <c r="AK20" s="6">
        <f t="shared" si="1"/>
        <v>8486061.770000001</v>
      </c>
      <c r="AL20" s="1"/>
    </row>
    <row r="21" spans="1:38" ht="9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9.75" customHeight="1">
      <c r="A22" s="4" t="s">
        <v>76</v>
      </c>
      <c r="B22" s="5" t="s">
        <v>77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9.75" customHeight="1">
      <c r="A23" s="4" t="s">
        <v>63</v>
      </c>
      <c r="B23" s="5" t="s">
        <v>64</v>
      </c>
      <c r="C23" s="6">
        <v>1864450.8</v>
      </c>
      <c r="D23" s="6">
        <v>0</v>
      </c>
      <c r="E23" s="6">
        <v>89256.11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8198.04</v>
      </c>
      <c r="N23" s="6">
        <v>0</v>
      </c>
      <c r="O23" s="6">
        <v>0</v>
      </c>
      <c r="P23" s="6">
        <v>0</v>
      </c>
      <c r="Q23" s="6">
        <v>33828.63</v>
      </c>
      <c r="R23" s="6">
        <v>0</v>
      </c>
      <c r="S23" s="6">
        <v>10500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228893.51</v>
      </c>
      <c r="AH23" s="6">
        <v>0</v>
      </c>
      <c r="AI23" s="6">
        <v>0</v>
      </c>
      <c r="AJ23" s="6">
        <v>0</v>
      </c>
      <c r="AK23" s="6">
        <f aca="true" t="shared" si="3" ref="AK23:AK29">C23+D23+E23+F23+G23+H23+I23+J23+K23+L23+M23+N23+O23+P23+Q23+R23+S23+T23+U23+V23+W23+X23+Y23+Z23+AA23+AB23+AC23+AD23+AE23+AF23+AG23+AH23+AI23+AJ23</f>
        <v>2235127.09</v>
      </c>
      <c r="AL23" s="1"/>
    </row>
    <row r="24" spans="1:38" ht="9.75" customHeight="1">
      <c r="A24" s="4" t="s">
        <v>65</v>
      </c>
      <c r="B24" s="5" t="s">
        <v>66</v>
      </c>
      <c r="C24" s="6">
        <v>687886.87</v>
      </c>
      <c r="D24" s="6">
        <v>0</v>
      </c>
      <c r="E24" s="6">
        <v>46589.83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4618.79</v>
      </c>
      <c r="N24" s="6">
        <v>0</v>
      </c>
      <c r="O24" s="6">
        <v>0</v>
      </c>
      <c r="P24" s="6">
        <v>0</v>
      </c>
      <c r="Q24" s="6">
        <v>2618.33</v>
      </c>
      <c r="R24" s="6">
        <v>0</v>
      </c>
      <c r="S24" s="6">
        <v>2015.84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35926.82</v>
      </c>
      <c r="AH24" s="6">
        <v>0</v>
      </c>
      <c r="AI24" s="6">
        <v>0</v>
      </c>
      <c r="AJ24" s="6">
        <v>0</v>
      </c>
      <c r="AK24" s="6">
        <f t="shared" si="3"/>
        <v>779656.4799999999</v>
      </c>
      <c r="AL24" s="1"/>
    </row>
    <row r="25" spans="1:38" ht="9.75" customHeight="1">
      <c r="A25" s="4" t="s">
        <v>67</v>
      </c>
      <c r="B25" s="5" t="s">
        <v>68</v>
      </c>
      <c r="C25" s="6">
        <v>21549.25</v>
      </c>
      <c r="D25" s="6">
        <v>0</v>
      </c>
      <c r="E25" s="6">
        <v>0</v>
      </c>
      <c r="F25" s="6">
        <v>0</v>
      </c>
      <c r="G25" s="6">
        <v>299.88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5625</v>
      </c>
      <c r="R25" s="6">
        <v>654.27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57085.51</v>
      </c>
      <c r="AH25" s="6">
        <v>0</v>
      </c>
      <c r="AI25" s="6">
        <v>0</v>
      </c>
      <c r="AJ25" s="6">
        <v>0</v>
      </c>
      <c r="AK25" s="6">
        <f t="shared" si="3"/>
        <v>85213.91</v>
      </c>
      <c r="AL25" s="1"/>
    </row>
    <row r="26" spans="1:38" ht="9.75" customHeight="1">
      <c r="A26" s="4" t="s">
        <v>69</v>
      </c>
      <c r="B26" s="5" t="s">
        <v>70</v>
      </c>
      <c r="C26" s="6">
        <v>12644.16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20663.93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2931.24</v>
      </c>
      <c r="AH26" s="6">
        <v>0</v>
      </c>
      <c r="AI26" s="6">
        <v>0</v>
      </c>
      <c r="AJ26" s="6">
        <v>0</v>
      </c>
      <c r="AK26" s="6">
        <f t="shared" si="3"/>
        <v>36239.329999999994</v>
      </c>
      <c r="AL26" s="1"/>
    </row>
    <row r="27" spans="1:38" ht="9.75" customHeight="1">
      <c r="A27" s="4" t="s">
        <v>71</v>
      </c>
      <c r="B27" s="5" t="s">
        <v>72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f t="shared" si="3"/>
        <v>0</v>
      </c>
      <c r="AL27" s="1"/>
    </row>
    <row r="28" spans="1:38" ht="9.75" customHeight="1">
      <c r="A28" s="4" t="s">
        <v>73</v>
      </c>
      <c r="B28" s="5" t="s">
        <v>74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1075</v>
      </c>
      <c r="AH28" s="6">
        <v>0</v>
      </c>
      <c r="AI28" s="6">
        <v>0</v>
      </c>
      <c r="AJ28" s="6">
        <v>0</v>
      </c>
      <c r="AK28" s="6">
        <f t="shared" si="3"/>
        <v>1075</v>
      </c>
      <c r="AL28" s="1"/>
    </row>
    <row r="29" spans="1:38" ht="9.75" customHeight="1">
      <c r="A29" s="4" t="s">
        <v>78</v>
      </c>
      <c r="B29" s="1"/>
      <c r="C29" s="6">
        <f aca="true" t="shared" si="4" ref="C29:AJ29">+SUM(C23:C28)</f>
        <v>2586531.08</v>
      </c>
      <c r="D29" s="6">
        <f t="shared" si="4"/>
        <v>0</v>
      </c>
      <c r="E29" s="6">
        <f t="shared" si="4"/>
        <v>135845.94</v>
      </c>
      <c r="F29" s="6">
        <f t="shared" si="4"/>
        <v>0</v>
      </c>
      <c r="G29" s="6">
        <f t="shared" si="4"/>
        <v>299.88</v>
      </c>
      <c r="H29" s="6">
        <f t="shared" si="4"/>
        <v>0</v>
      </c>
      <c r="I29" s="6">
        <f t="shared" si="4"/>
        <v>0</v>
      </c>
      <c r="J29" s="6">
        <f t="shared" si="4"/>
        <v>0</v>
      </c>
      <c r="K29" s="6">
        <f t="shared" si="4"/>
        <v>0</v>
      </c>
      <c r="L29" s="6">
        <f t="shared" si="4"/>
        <v>0</v>
      </c>
      <c r="M29" s="6">
        <f t="shared" si="4"/>
        <v>12816.830000000002</v>
      </c>
      <c r="N29" s="6">
        <f t="shared" si="4"/>
        <v>20663.93</v>
      </c>
      <c r="O29" s="6">
        <f t="shared" si="4"/>
        <v>0</v>
      </c>
      <c r="P29" s="6">
        <f t="shared" si="4"/>
        <v>0</v>
      </c>
      <c r="Q29" s="6">
        <f t="shared" si="4"/>
        <v>42071.96</v>
      </c>
      <c r="R29" s="6">
        <f t="shared" si="4"/>
        <v>654.27</v>
      </c>
      <c r="S29" s="6">
        <f t="shared" si="4"/>
        <v>12515.84</v>
      </c>
      <c r="T29" s="6">
        <f t="shared" si="4"/>
        <v>0</v>
      </c>
      <c r="U29" s="6">
        <f t="shared" si="4"/>
        <v>0</v>
      </c>
      <c r="V29" s="6">
        <f t="shared" si="4"/>
        <v>0</v>
      </c>
      <c r="W29" s="6">
        <f t="shared" si="4"/>
        <v>0</v>
      </c>
      <c r="X29" s="6">
        <f t="shared" si="4"/>
        <v>0</v>
      </c>
      <c r="Y29" s="6">
        <f t="shared" si="4"/>
        <v>0</v>
      </c>
      <c r="Z29" s="6">
        <f t="shared" si="4"/>
        <v>0</v>
      </c>
      <c r="AA29" s="6">
        <f t="shared" si="4"/>
        <v>0</v>
      </c>
      <c r="AB29" s="6">
        <f t="shared" si="4"/>
        <v>0</v>
      </c>
      <c r="AC29" s="6">
        <f t="shared" si="4"/>
        <v>0</v>
      </c>
      <c r="AD29" s="6">
        <f t="shared" si="4"/>
        <v>0</v>
      </c>
      <c r="AE29" s="6">
        <f t="shared" si="4"/>
        <v>0</v>
      </c>
      <c r="AF29" s="6">
        <f t="shared" si="4"/>
        <v>0</v>
      </c>
      <c r="AG29" s="6">
        <f t="shared" si="4"/>
        <v>325912.08</v>
      </c>
      <c r="AH29" s="6">
        <f t="shared" si="4"/>
        <v>0</v>
      </c>
      <c r="AI29" s="6">
        <f t="shared" si="4"/>
        <v>0</v>
      </c>
      <c r="AJ29" s="6">
        <f t="shared" si="4"/>
        <v>0</v>
      </c>
      <c r="AK29" s="6">
        <f t="shared" si="3"/>
        <v>3137311.81</v>
      </c>
      <c r="AL29" s="1"/>
    </row>
    <row r="30" spans="1:38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9.75" customHeight="1">
      <c r="A31" s="4" t="s">
        <v>79</v>
      </c>
      <c r="B31" s="5" t="s">
        <v>80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9.75" customHeight="1">
      <c r="A32" s="4" t="s">
        <v>63</v>
      </c>
      <c r="B32" s="5" t="s">
        <v>64</v>
      </c>
      <c r="C32" s="6">
        <v>256904.89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41205.65</v>
      </c>
      <c r="AH32" s="6">
        <v>0</v>
      </c>
      <c r="AI32" s="6">
        <v>0</v>
      </c>
      <c r="AJ32" s="6">
        <v>0</v>
      </c>
      <c r="AK32" s="6">
        <f aca="true" t="shared" si="5" ref="AK32:AK38">C32+D32+E32+F32+G32+H32+I32+J32+K32+L32+M32+N32+O32+P32+Q32+R32+S32+T32+U32+V32+W32+X32+Y32+Z32+AA32+AB32+AC32+AD32+AE32+AF32+AG32+AH32+AI32+AJ32</f>
        <v>298110.54000000004</v>
      </c>
      <c r="AL32" s="1"/>
    </row>
    <row r="33" spans="1:38" ht="9.75" customHeight="1">
      <c r="A33" s="4" t="s">
        <v>65</v>
      </c>
      <c r="B33" s="5" t="s">
        <v>66</v>
      </c>
      <c r="C33" s="6">
        <v>149587.59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3933.7</v>
      </c>
      <c r="AH33" s="6">
        <v>0</v>
      </c>
      <c r="AI33" s="6">
        <v>0</v>
      </c>
      <c r="AJ33" s="6">
        <v>0</v>
      </c>
      <c r="AK33" s="6">
        <f t="shared" si="5"/>
        <v>153521.29</v>
      </c>
      <c r="AL33" s="1"/>
    </row>
    <row r="34" spans="1:38" ht="9.75" customHeight="1">
      <c r="A34" s="4" t="s">
        <v>67</v>
      </c>
      <c r="B34" s="5" t="s">
        <v>68</v>
      </c>
      <c r="C34" s="6">
        <v>19225.54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51.75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665510.36</v>
      </c>
      <c r="AH34" s="6">
        <v>0</v>
      </c>
      <c r="AI34" s="6">
        <v>0</v>
      </c>
      <c r="AJ34" s="6">
        <v>0</v>
      </c>
      <c r="AK34" s="6">
        <f t="shared" si="5"/>
        <v>684787.65</v>
      </c>
      <c r="AL34" s="1"/>
    </row>
    <row r="35" spans="1:38" ht="9.75" customHeight="1">
      <c r="A35" s="4" t="s">
        <v>69</v>
      </c>
      <c r="B35" s="5" t="s">
        <v>70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19.99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256767.04</v>
      </c>
      <c r="AH35" s="6">
        <v>0</v>
      </c>
      <c r="AI35" s="6">
        <v>0</v>
      </c>
      <c r="AJ35" s="6">
        <v>0</v>
      </c>
      <c r="AK35" s="6">
        <f t="shared" si="5"/>
        <v>256787.03</v>
      </c>
      <c r="AL35" s="1"/>
    </row>
    <row r="36" spans="1:38" ht="9.75" customHeight="1">
      <c r="A36" s="4" t="s">
        <v>71</v>
      </c>
      <c r="B36" s="5" t="s">
        <v>72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f t="shared" si="5"/>
        <v>0</v>
      </c>
      <c r="AL36" s="1"/>
    </row>
    <row r="37" spans="1:38" ht="9.75" customHeight="1">
      <c r="A37" s="4" t="s">
        <v>73</v>
      </c>
      <c r="B37" s="5" t="s">
        <v>74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220</v>
      </c>
      <c r="AH37" s="6">
        <v>0</v>
      </c>
      <c r="AI37" s="6">
        <v>0</v>
      </c>
      <c r="AJ37" s="6">
        <v>0</v>
      </c>
      <c r="AK37" s="6">
        <f t="shared" si="5"/>
        <v>220</v>
      </c>
      <c r="AL37" s="1"/>
    </row>
    <row r="38" spans="1:38" ht="9.75" customHeight="1">
      <c r="A38" s="4" t="s">
        <v>81</v>
      </c>
      <c r="B38" s="1"/>
      <c r="C38" s="6">
        <f aca="true" t="shared" si="6" ref="C38:AJ38">+SUM(C32:C37)</f>
        <v>425718.01999999996</v>
      </c>
      <c r="D38" s="6">
        <f t="shared" si="6"/>
        <v>0</v>
      </c>
      <c r="E38" s="6">
        <f t="shared" si="6"/>
        <v>0</v>
      </c>
      <c r="F38" s="6">
        <f t="shared" si="6"/>
        <v>0</v>
      </c>
      <c r="G38" s="6">
        <f t="shared" si="6"/>
        <v>0</v>
      </c>
      <c r="H38" s="6">
        <f t="shared" si="6"/>
        <v>0</v>
      </c>
      <c r="I38" s="6">
        <f t="shared" si="6"/>
        <v>0</v>
      </c>
      <c r="J38" s="6">
        <f t="shared" si="6"/>
        <v>0</v>
      </c>
      <c r="K38" s="6">
        <f t="shared" si="6"/>
        <v>0</v>
      </c>
      <c r="L38" s="6">
        <f t="shared" si="6"/>
        <v>0</v>
      </c>
      <c r="M38" s="6">
        <f t="shared" si="6"/>
        <v>0</v>
      </c>
      <c r="N38" s="6">
        <f t="shared" si="6"/>
        <v>0</v>
      </c>
      <c r="O38" s="6">
        <f t="shared" si="6"/>
        <v>0</v>
      </c>
      <c r="P38" s="6">
        <f t="shared" si="6"/>
        <v>0</v>
      </c>
      <c r="Q38" s="6">
        <f t="shared" si="6"/>
        <v>0</v>
      </c>
      <c r="R38" s="6">
        <f t="shared" si="6"/>
        <v>0</v>
      </c>
      <c r="S38" s="6">
        <f t="shared" si="6"/>
        <v>0</v>
      </c>
      <c r="T38" s="6">
        <f t="shared" si="6"/>
        <v>0</v>
      </c>
      <c r="U38" s="6">
        <f t="shared" si="6"/>
        <v>0</v>
      </c>
      <c r="V38" s="6">
        <f t="shared" si="6"/>
        <v>71.74</v>
      </c>
      <c r="W38" s="6">
        <f t="shared" si="6"/>
        <v>0</v>
      </c>
      <c r="X38" s="6">
        <f t="shared" si="6"/>
        <v>0</v>
      </c>
      <c r="Y38" s="6">
        <f t="shared" si="6"/>
        <v>0</v>
      </c>
      <c r="Z38" s="6">
        <f t="shared" si="6"/>
        <v>0</v>
      </c>
      <c r="AA38" s="6">
        <f t="shared" si="6"/>
        <v>0</v>
      </c>
      <c r="AB38" s="6">
        <f t="shared" si="6"/>
        <v>0</v>
      </c>
      <c r="AC38" s="6">
        <f t="shared" si="6"/>
        <v>0</v>
      </c>
      <c r="AD38" s="6">
        <f t="shared" si="6"/>
        <v>0</v>
      </c>
      <c r="AE38" s="6">
        <f t="shared" si="6"/>
        <v>0</v>
      </c>
      <c r="AF38" s="6">
        <f t="shared" si="6"/>
        <v>0</v>
      </c>
      <c r="AG38" s="6">
        <f t="shared" si="6"/>
        <v>967636.75</v>
      </c>
      <c r="AH38" s="6">
        <f t="shared" si="6"/>
        <v>0</v>
      </c>
      <c r="AI38" s="6">
        <f t="shared" si="6"/>
        <v>0</v>
      </c>
      <c r="AJ38" s="6">
        <f t="shared" si="6"/>
        <v>0</v>
      </c>
      <c r="AK38" s="6">
        <f t="shared" si="5"/>
        <v>1393426.51</v>
      </c>
      <c r="AL38" s="1"/>
    </row>
    <row r="39" spans="1:38" ht="15">
      <c r="A39" s="1"/>
      <c r="B39" s="1"/>
      <c r="C39" s="7" t="s">
        <v>82</v>
      </c>
      <c r="D39" s="7"/>
      <c r="E39" s="7"/>
      <c r="F39" s="7"/>
      <c r="G39" s="7"/>
      <c r="H39" s="7"/>
      <c r="I39" s="7" t="s">
        <v>83</v>
      </c>
      <c r="J39" s="7"/>
      <c r="K39" s="7"/>
      <c r="L39" s="7"/>
      <c r="M39" s="7"/>
      <c r="N39" s="7"/>
      <c r="O39" s="7" t="s">
        <v>84</v>
      </c>
      <c r="P39" s="7"/>
      <c r="Q39" s="7"/>
      <c r="R39" s="7"/>
      <c r="S39" s="7"/>
      <c r="T39" s="7"/>
      <c r="U39" s="7" t="s">
        <v>85</v>
      </c>
      <c r="V39" s="7"/>
      <c r="W39" s="7"/>
      <c r="X39" s="7"/>
      <c r="Y39" s="7"/>
      <c r="Z39" s="7"/>
      <c r="AA39" s="7" t="s">
        <v>86</v>
      </c>
      <c r="AB39" s="7"/>
      <c r="AC39" s="7"/>
      <c r="AD39" s="7"/>
      <c r="AE39" s="7"/>
      <c r="AF39" s="7"/>
      <c r="AG39" s="7" t="s">
        <v>87</v>
      </c>
      <c r="AH39" s="7"/>
      <c r="AI39" s="7"/>
      <c r="AJ39" s="7"/>
      <c r="AK39" s="7"/>
      <c r="AL39" s="7"/>
    </row>
    <row r="40" spans="1:38" ht="15">
      <c r="A40" s="2" t="s">
        <v>6</v>
      </c>
      <c r="B40" s="1"/>
      <c r="C40" s="8" t="s">
        <v>7</v>
      </c>
      <c r="D40" s="8"/>
      <c r="E40" s="8"/>
      <c r="F40" s="8"/>
      <c r="G40" s="8"/>
      <c r="H40" s="1"/>
      <c r="I40" s="8" t="s">
        <v>7</v>
      </c>
      <c r="J40" s="8"/>
      <c r="K40" s="8"/>
      <c r="L40" s="8"/>
      <c r="M40" s="8"/>
      <c r="N40" s="1"/>
      <c r="O40" s="8" t="s">
        <v>7</v>
      </c>
      <c r="P40" s="8"/>
      <c r="Q40" s="8"/>
      <c r="R40" s="8"/>
      <c r="S40" s="8"/>
      <c r="T40" s="1"/>
      <c r="U40" s="8" t="s">
        <v>7</v>
      </c>
      <c r="V40" s="8"/>
      <c r="W40" s="8"/>
      <c r="X40" s="8"/>
      <c r="Y40" s="8"/>
      <c r="Z40" s="1"/>
      <c r="AA40" s="8" t="s">
        <v>7</v>
      </c>
      <c r="AB40" s="8"/>
      <c r="AC40" s="8"/>
      <c r="AD40" s="8"/>
      <c r="AE40" s="8"/>
      <c r="AF40" s="1"/>
      <c r="AG40" s="7" t="s">
        <v>7</v>
      </c>
      <c r="AH40" s="7"/>
      <c r="AI40" s="7"/>
      <c r="AJ40" s="7"/>
      <c r="AK40" s="7"/>
      <c r="AL40" s="1"/>
    </row>
    <row r="41" spans="1:38" ht="15">
      <c r="A41" s="2" t="s">
        <v>8</v>
      </c>
      <c r="B41" s="2" t="s">
        <v>9</v>
      </c>
      <c r="C41" s="3" t="s">
        <v>10</v>
      </c>
      <c r="D41" s="3" t="s">
        <v>11</v>
      </c>
      <c r="E41" s="3" t="s">
        <v>12</v>
      </c>
      <c r="F41" s="3" t="s">
        <v>13</v>
      </c>
      <c r="G41" s="3" t="s">
        <v>14</v>
      </c>
      <c r="H41" s="3" t="s">
        <v>15</v>
      </c>
      <c r="I41" s="3" t="s">
        <v>16</v>
      </c>
      <c r="J41" s="3" t="s">
        <v>17</v>
      </c>
      <c r="K41" s="3" t="s">
        <v>18</v>
      </c>
      <c r="L41" s="3" t="s">
        <v>19</v>
      </c>
      <c r="M41" s="3" t="s">
        <v>20</v>
      </c>
      <c r="N41" s="3" t="s">
        <v>21</v>
      </c>
      <c r="O41" s="3" t="s">
        <v>22</v>
      </c>
      <c r="P41" s="3" t="s">
        <v>23</v>
      </c>
      <c r="Q41" s="3" t="s">
        <v>24</v>
      </c>
      <c r="R41" s="3" t="s">
        <v>25</v>
      </c>
      <c r="S41" s="3" t="s">
        <v>26</v>
      </c>
      <c r="T41" s="3" t="s">
        <v>27</v>
      </c>
      <c r="U41" s="3" t="s">
        <v>28</v>
      </c>
      <c r="V41" s="3" t="s">
        <v>29</v>
      </c>
      <c r="W41" s="3" t="s">
        <v>30</v>
      </c>
      <c r="X41" s="3" t="s">
        <v>31</v>
      </c>
      <c r="Y41" s="3" t="s">
        <v>32</v>
      </c>
      <c r="Z41" s="3" t="s">
        <v>33</v>
      </c>
      <c r="AA41" s="3" t="s">
        <v>34</v>
      </c>
      <c r="AB41" s="3" t="s">
        <v>35</v>
      </c>
      <c r="AC41" s="3" t="s">
        <v>36</v>
      </c>
      <c r="AD41" s="3" t="s">
        <v>37</v>
      </c>
      <c r="AE41" s="3" t="s">
        <v>38</v>
      </c>
      <c r="AF41" s="3" t="s">
        <v>39</v>
      </c>
      <c r="AG41" s="3" t="s">
        <v>40</v>
      </c>
      <c r="AH41" s="3" t="s">
        <v>41</v>
      </c>
      <c r="AI41" s="3" t="s">
        <v>42</v>
      </c>
      <c r="AJ41" s="3" t="s">
        <v>43</v>
      </c>
      <c r="AK41" s="3" t="s">
        <v>44</v>
      </c>
      <c r="AL41" s="1"/>
    </row>
    <row r="42" spans="1:38" ht="15">
      <c r="A42" s="2" t="s">
        <v>45</v>
      </c>
      <c r="B42" s="2" t="s">
        <v>46</v>
      </c>
      <c r="C42" s="3" t="s">
        <v>47</v>
      </c>
      <c r="D42" s="3" t="s">
        <v>47</v>
      </c>
      <c r="E42" s="3" t="s">
        <v>47</v>
      </c>
      <c r="F42" s="3" t="s">
        <v>47</v>
      </c>
      <c r="G42" s="3" t="s">
        <v>47</v>
      </c>
      <c r="H42" s="3" t="s">
        <v>47</v>
      </c>
      <c r="I42" s="3" t="s">
        <v>47</v>
      </c>
      <c r="J42" s="3" t="s">
        <v>47</v>
      </c>
      <c r="K42" s="3" t="s">
        <v>47</v>
      </c>
      <c r="L42" s="3" t="s">
        <v>47</v>
      </c>
      <c r="M42" s="3" t="s">
        <v>47</v>
      </c>
      <c r="N42" s="3" t="s">
        <v>47</v>
      </c>
      <c r="O42" s="3" t="s">
        <v>47</v>
      </c>
      <c r="P42" s="3" t="s">
        <v>47</v>
      </c>
      <c r="Q42" s="3" t="s">
        <v>47</v>
      </c>
      <c r="R42" s="3" t="s">
        <v>47</v>
      </c>
      <c r="S42" s="3" t="s">
        <v>47</v>
      </c>
      <c r="T42" s="3" t="s">
        <v>47</v>
      </c>
      <c r="U42" s="3" t="s">
        <v>47</v>
      </c>
      <c r="V42" s="3" t="s">
        <v>47</v>
      </c>
      <c r="W42" s="3" t="s">
        <v>47</v>
      </c>
      <c r="X42" s="3" t="s">
        <v>47</v>
      </c>
      <c r="Y42" s="3" t="s">
        <v>47</v>
      </c>
      <c r="Z42" s="3" t="s">
        <v>47</v>
      </c>
      <c r="AA42" s="3" t="s">
        <v>47</v>
      </c>
      <c r="AB42" s="3" t="s">
        <v>47</v>
      </c>
      <c r="AC42" s="3" t="s">
        <v>47</v>
      </c>
      <c r="AD42" s="3" t="s">
        <v>47</v>
      </c>
      <c r="AE42" s="3" t="s">
        <v>47</v>
      </c>
      <c r="AF42" s="3" t="s">
        <v>47</v>
      </c>
      <c r="AG42" s="3" t="s">
        <v>47</v>
      </c>
      <c r="AH42" s="3" t="s">
        <v>47</v>
      </c>
      <c r="AI42" s="3" t="s">
        <v>47</v>
      </c>
      <c r="AJ42" s="3" t="s">
        <v>47</v>
      </c>
      <c r="AK42" s="3" t="s">
        <v>47</v>
      </c>
      <c r="AL42" s="1"/>
    </row>
    <row r="43" spans="1:38" ht="9.75" customHeight="1">
      <c r="A43" s="4" t="s">
        <v>88</v>
      </c>
      <c r="B43" s="4" t="s">
        <v>89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9.75" customHeight="1">
      <c r="A44" s="4" t="s">
        <v>90</v>
      </c>
      <c r="B44" s="5" t="s">
        <v>64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576249.3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12888.93</v>
      </c>
      <c r="AH44" s="6">
        <v>0</v>
      </c>
      <c r="AI44" s="6">
        <v>0</v>
      </c>
      <c r="AJ44" s="6">
        <v>0</v>
      </c>
      <c r="AK44" s="6">
        <f aca="true" t="shared" si="7" ref="AK44:AK50">C44+D44+E44+F44+G44+H44+I44+J44+K44+L44+M44+N44+O44+P44+Q44+R44+S44+T44+U44+V44+W44+X44+Y44+Z44+AA44+AB44+AC44+AD44+AE44+AF44+AG44+AH44+AI44+AJ44</f>
        <v>589138.2300000001</v>
      </c>
      <c r="AL44" s="1"/>
    </row>
    <row r="45" spans="1:38" ht="9.75" customHeight="1">
      <c r="A45" s="4" t="s">
        <v>91</v>
      </c>
      <c r="B45" s="5" t="s">
        <v>66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350299.97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2195.71</v>
      </c>
      <c r="AH45" s="6">
        <v>0</v>
      </c>
      <c r="AI45" s="6">
        <v>0</v>
      </c>
      <c r="AJ45" s="6">
        <v>0</v>
      </c>
      <c r="AK45" s="6">
        <f t="shared" si="7"/>
        <v>352495.68</v>
      </c>
      <c r="AL45" s="1"/>
    </row>
    <row r="46" spans="1:38" ht="9.75" customHeight="1">
      <c r="A46" s="4" t="s">
        <v>92</v>
      </c>
      <c r="B46" s="5" t="s">
        <v>68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21844.2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30730.67</v>
      </c>
      <c r="AH46" s="6">
        <v>0</v>
      </c>
      <c r="AI46" s="6">
        <v>0</v>
      </c>
      <c r="AJ46" s="6">
        <v>0</v>
      </c>
      <c r="AK46" s="6">
        <f t="shared" si="7"/>
        <v>52574.869999999995</v>
      </c>
      <c r="AL46" s="1"/>
    </row>
    <row r="47" spans="1:38" ht="9.75" customHeight="1">
      <c r="A47" s="4" t="s">
        <v>93</v>
      </c>
      <c r="B47" s="5" t="s">
        <v>70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163632.78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f t="shared" si="7"/>
        <v>163632.78</v>
      </c>
      <c r="AL47" s="1"/>
    </row>
    <row r="48" spans="1:38" ht="9.75" customHeight="1">
      <c r="A48" s="4" t="s">
        <v>94</v>
      </c>
      <c r="B48" s="5" t="s">
        <v>72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273391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f t="shared" si="7"/>
        <v>273391</v>
      </c>
      <c r="AL48" s="1"/>
    </row>
    <row r="49" spans="1:38" ht="9.75" customHeight="1">
      <c r="A49" s="4" t="s">
        <v>95</v>
      </c>
      <c r="B49" s="5" t="s">
        <v>74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95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f t="shared" si="7"/>
        <v>95</v>
      </c>
      <c r="AL49" s="1"/>
    </row>
    <row r="50" spans="1:38" ht="9.75" customHeight="1">
      <c r="A50" s="4" t="s">
        <v>96</v>
      </c>
      <c r="B50" s="1"/>
      <c r="C50" s="6">
        <f aca="true" t="shared" si="8" ref="C50:AJ50">+SUM(C44:C49)</f>
        <v>0</v>
      </c>
      <c r="D50" s="6">
        <f t="shared" si="8"/>
        <v>0</v>
      </c>
      <c r="E50" s="6">
        <f t="shared" si="8"/>
        <v>0</v>
      </c>
      <c r="F50" s="6">
        <f t="shared" si="8"/>
        <v>0</v>
      </c>
      <c r="G50" s="6">
        <f t="shared" si="8"/>
        <v>0</v>
      </c>
      <c r="H50" s="6">
        <f t="shared" si="8"/>
        <v>0</v>
      </c>
      <c r="I50" s="6">
        <f t="shared" si="8"/>
        <v>0</v>
      </c>
      <c r="J50" s="6">
        <f t="shared" si="8"/>
        <v>0</v>
      </c>
      <c r="K50" s="6">
        <f t="shared" si="8"/>
        <v>0</v>
      </c>
      <c r="L50" s="6">
        <f t="shared" si="8"/>
        <v>0</v>
      </c>
      <c r="M50" s="6">
        <f t="shared" si="8"/>
        <v>0</v>
      </c>
      <c r="N50" s="6">
        <f t="shared" si="8"/>
        <v>0</v>
      </c>
      <c r="O50" s="6">
        <f t="shared" si="8"/>
        <v>0</v>
      </c>
      <c r="P50" s="6">
        <f t="shared" si="8"/>
        <v>0</v>
      </c>
      <c r="Q50" s="6">
        <f t="shared" si="8"/>
        <v>0</v>
      </c>
      <c r="R50" s="6">
        <f t="shared" si="8"/>
        <v>0</v>
      </c>
      <c r="S50" s="6">
        <f t="shared" si="8"/>
        <v>0</v>
      </c>
      <c r="T50" s="6">
        <f t="shared" si="8"/>
        <v>0</v>
      </c>
      <c r="U50" s="6">
        <f t="shared" si="8"/>
        <v>0</v>
      </c>
      <c r="V50" s="6">
        <f t="shared" si="8"/>
        <v>1112121.25</v>
      </c>
      <c r="W50" s="6">
        <f t="shared" si="8"/>
        <v>0</v>
      </c>
      <c r="X50" s="6">
        <f t="shared" si="8"/>
        <v>0</v>
      </c>
      <c r="Y50" s="6">
        <f t="shared" si="8"/>
        <v>0</v>
      </c>
      <c r="Z50" s="6">
        <f t="shared" si="8"/>
        <v>0</v>
      </c>
      <c r="AA50" s="6">
        <f t="shared" si="8"/>
        <v>0</v>
      </c>
      <c r="AB50" s="6">
        <f t="shared" si="8"/>
        <v>273391</v>
      </c>
      <c r="AC50" s="6">
        <f t="shared" si="8"/>
        <v>0</v>
      </c>
      <c r="AD50" s="6">
        <f t="shared" si="8"/>
        <v>0</v>
      </c>
      <c r="AE50" s="6">
        <f t="shared" si="8"/>
        <v>0</v>
      </c>
      <c r="AF50" s="6">
        <f t="shared" si="8"/>
        <v>0</v>
      </c>
      <c r="AG50" s="6">
        <f t="shared" si="8"/>
        <v>45815.31</v>
      </c>
      <c r="AH50" s="6">
        <f t="shared" si="8"/>
        <v>0</v>
      </c>
      <c r="AI50" s="6">
        <f t="shared" si="8"/>
        <v>0</v>
      </c>
      <c r="AJ50" s="6">
        <f t="shared" si="8"/>
        <v>0</v>
      </c>
      <c r="AK50" s="6">
        <f t="shared" si="7"/>
        <v>1431327.56</v>
      </c>
      <c r="AL50" s="1"/>
    </row>
    <row r="51" spans="1:38" ht="9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9.75" customHeight="1">
      <c r="A52" s="4" t="s">
        <v>97</v>
      </c>
      <c r="B52" s="5" t="s">
        <v>98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9.75" customHeight="1">
      <c r="A53" s="4" t="s">
        <v>90</v>
      </c>
      <c r="B53" s="5" t="s">
        <v>64</v>
      </c>
      <c r="C53" s="6">
        <v>301647.04</v>
      </c>
      <c r="D53" s="6">
        <v>0</v>
      </c>
      <c r="E53" s="6">
        <v>0</v>
      </c>
      <c r="F53" s="6">
        <v>42630.21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40586.12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302136.03</v>
      </c>
      <c r="AH53" s="6">
        <v>0</v>
      </c>
      <c r="AI53" s="6">
        <v>0</v>
      </c>
      <c r="AJ53" s="6">
        <v>0</v>
      </c>
      <c r="AK53" s="6">
        <f aca="true" t="shared" si="9" ref="AK53:AK59">C53+D53+E53+F53+G53+H53+I53+J53+K53+L53+M53+N53+O53+P53+Q53+R53+S53+T53+U53+V53+W53+X53+Y53+Z53+AA53+AB53+AC53+AD53+AE53+AF53+AG53+AH53+AI53+AJ53</f>
        <v>686999.4</v>
      </c>
      <c r="AL53" s="1"/>
    </row>
    <row r="54" spans="1:38" ht="9.75" customHeight="1">
      <c r="A54" s="4" t="s">
        <v>91</v>
      </c>
      <c r="B54" s="5" t="s">
        <v>66</v>
      </c>
      <c r="C54" s="6">
        <v>117217.1</v>
      </c>
      <c r="D54" s="6">
        <v>0</v>
      </c>
      <c r="E54" s="6">
        <v>0</v>
      </c>
      <c r="F54" s="6">
        <v>13202.63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11587.97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78317.66</v>
      </c>
      <c r="AH54" s="6">
        <v>0</v>
      </c>
      <c r="AI54" s="6">
        <v>0</v>
      </c>
      <c r="AJ54" s="6">
        <v>0</v>
      </c>
      <c r="AK54" s="6">
        <f t="shared" si="9"/>
        <v>220325.36000000002</v>
      </c>
      <c r="AL54" s="1"/>
    </row>
    <row r="55" spans="1:38" ht="9.75" customHeight="1">
      <c r="A55" s="4" t="s">
        <v>92</v>
      </c>
      <c r="B55" s="5" t="s">
        <v>68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390338</v>
      </c>
      <c r="AH55" s="6">
        <v>0</v>
      </c>
      <c r="AI55" s="6">
        <v>0</v>
      </c>
      <c r="AJ55" s="6">
        <v>0</v>
      </c>
      <c r="AK55" s="6">
        <f t="shared" si="9"/>
        <v>390338</v>
      </c>
      <c r="AL55" s="1"/>
    </row>
    <row r="56" spans="1:38" ht="9.75" customHeight="1">
      <c r="A56" s="4" t="s">
        <v>93</v>
      </c>
      <c r="B56" s="5" t="s">
        <v>70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69544.74</v>
      </c>
      <c r="AC56" s="6">
        <v>0</v>
      </c>
      <c r="AD56" s="6">
        <v>0</v>
      </c>
      <c r="AE56" s="6">
        <v>0</v>
      </c>
      <c r="AF56" s="6">
        <v>0</v>
      </c>
      <c r="AG56" s="6">
        <v>26223.55</v>
      </c>
      <c r="AH56" s="6">
        <v>0</v>
      </c>
      <c r="AI56" s="6">
        <v>0</v>
      </c>
      <c r="AJ56" s="6">
        <v>0</v>
      </c>
      <c r="AK56" s="6">
        <f t="shared" si="9"/>
        <v>95768.29000000001</v>
      </c>
      <c r="AL56" s="1"/>
    </row>
    <row r="57" spans="1:38" ht="9.75" customHeight="1">
      <c r="A57" s="4" t="s">
        <v>94</v>
      </c>
      <c r="B57" s="5" t="s">
        <v>72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f t="shared" si="9"/>
        <v>0</v>
      </c>
      <c r="AL57" s="1"/>
    </row>
    <row r="58" spans="1:38" ht="9.75" customHeight="1">
      <c r="A58" s="4" t="s">
        <v>95</v>
      </c>
      <c r="B58" s="5" t="s">
        <v>74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38629.27</v>
      </c>
      <c r="AH58" s="6">
        <v>0</v>
      </c>
      <c r="AI58" s="6">
        <v>0</v>
      </c>
      <c r="AJ58" s="6">
        <v>0</v>
      </c>
      <c r="AK58" s="6">
        <f t="shared" si="9"/>
        <v>38629.27</v>
      </c>
      <c r="AL58" s="1"/>
    </row>
    <row r="59" spans="1:38" ht="9.75" customHeight="1">
      <c r="A59" s="4" t="s">
        <v>99</v>
      </c>
      <c r="B59" s="1"/>
      <c r="C59" s="6">
        <f aca="true" t="shared" si="10" ref="C59:AJ59">+SUM(C53:C58)</f>
        <v>418864.14</v>
      </c>
      <c r="D59" s="6">
        <f t="shared" si="10"/>
        <v>0</v>
      </c>
      <c r="E59" s="6">
        <f t="shared" si="10"/>
        <v>0</v>
      </c>
      <c r="F59" s="6">
        <f t="shared" si="10"/>
        <v>55832.84</v>
      </c>
      <c r="G59" s="6">
        <f t="shared" si="10"/>
        <v>0</v>
      </c>
      <c r="H59" s="6">
        <f t="shared" si="10"/>
        <v>0</v>
      </c>
      <c r="I59" s="6">
        <f t="shared" si="10"/>
        <v>0</v>
      </c>
      <c r="J59" s="6">
        <f t="shared" si="10"/>
        <v>0</v>
      </c>
      <c r="K59" s="6">
        <f t="shared" si="10"/>
        <v>0</v>
      </c>
      <c r="L59" s="6">
        <f t="shared" si="10"/>
        <v>0</v>
      </c>
      <c r="M59" s="6">
        <f t="shared" si="10"/>
        <v>0</v>
      </c>
      <c r="N59" s="6">
        <f t="shared" si="10"/>
        <v>0</v>
      </c>
      <c r="O59" s="6">
        <f t="shared" si="10"/>
        <v>0</v>
      </c>
      <c r="P59" s="6">
        <f t="shared" si="10"/>
        <v>0</v>
      </c>
      <c r="Q59" s="6">
        <f t="shared" si="10"/>
        <v>0</v>
      </c>
      <c r="R59" s="6">
        <f t="shared" si="10"/>
        <v>0</v>
      </c>
      <c r="S59" s="6">
        <f t="shared" si="10"/>
        <v>0</v>
      </c>
      <c r="T59" s="6">
        <f t="shared" si="10"/>
        <v>0</v>
      </c>
      <c r="U59" s="6">
        <f t="shared" si="10"/>
        <v>0</v>
      </c>
      <c r="V59" s="6">
        <f t="shared" si="10"/>
        <v>0</v>
      </c>
      <c r="W59" s="6">
        <f t="shared" si="10"/>
        <v>52174.090000000004</v>
      </c>
      <c r="X59" s="6">
        <f t="shared" si="10"/>
        <v>0</v>
      </c>
      <c r="Y59" s="6">
        <f t="shared" si="10"/>
        <v>0</v>
      </c>
      <c r="Z59" s="6">
        <f t="shared" si="10"/>
        <v>0</v>
      </c>
      <c r="AA59" s="6">
        <f t="shared" si="10"/>
        <v>0</v>
      </c>
      <c r="AB59" s="6">
        <f t="shared" si="10"/>
        <v>69544.74</v>
      </c>
      <c r="AC59" s="6">
        <f t="shared" si="10"/>
        <v>0</v>
      </c>
      <c r="AD59" s="6">
        <f t="shared" si="10"/>
        <v>0</v>
      </c>
      <c r="AE59" s="6">
        <f t="shared" si="10"/>
        <v>0</v>
      </c>
      <c r="AF59" s="6">
        <f t="shared" si="10"/>
        <v>0</v>
      </c>
      <c r="AG59" s="6">
        <f t="shared" si="10"/>
        <v>835644.5100000001</v>
      </c>
      <c r="AH59" s="6">
        <f t="shared" si="10"/>
        <v>0</v>
      </c>
      <c r="AI59" s="6">
        <f t="shared" si="10"/>
        <v>0</v>
      </c>
      <c r="AJ59" s="6">
        <f t="shared" si="10"/>
        <v>0</v>
      </c>
      <c r="AK59" s="6">
        <f t="shared" si="9"/>
        <v>1432060.32</v>
      </c>
      <c r="AL59" s="1"/>
    </row>
    <row r="60" spans="1:38" ht="9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9.75" customHeight="1">
      <c r="A61" s="4" t="s">
        <v>100</v>
      </c>
      <c r="B61" s="5" t="s">
        <v>101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9.75" customHeight="1">
      <c r="A62" s="4" t="s">
        <v>102</v>
      </c>
      <c r="B62" s="5" t="s">
        <v>64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f aca="true" t="shared" si="11" ref="AK62:AK68">C62+D62+E62+F62+G62+H62+I62+J62+K62+L62+M62+N62+O62+P62+Q62+R62+S62+T62+U62+V62+W62+X62+Y62+Z62+AA62+AB62+AC62+AD62+AE62+AF62+AG62+AH62+AI62+AJ62</f>
        <v>0</v>
      </c>
      <c r="AL62" s="1"/>
    </row>
    <row r="63" spans="1:38" ht="9.75" customHeight="1">
      <c r="A63" s="4" t="s">
        <v>91</v>
      </c>
      <c r="B63" s="5" t="s">
        <v>66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f t="shared" si="11"/>
        <v>0</v>
      </c>
      <c r="AL63" s="1"/>
    </row>
    <row r="64" spans="1:38" ht="9.75" customHeight="1">
      <c r="A64" s="4" t="s">
        <v>92</v>
      </c>
      <c r="B64" s="5" t="s">
        <v>68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f t="shared" si="11"/>
        <v>0</v>
      </c>
      <c r="AL64" s="1"/>
    </row>
    <row r="65" spans="1:38" ht="9.75" customHeight="1">
      <c r="A65" s="4" t="s">
        <v>93</v>
      </c>
      <c r="B65" s="5" t="s">
        <v>70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f t="shared" si="11"/>
        <v>0</v>
      </c>
      <c r="AL65" s="1"/>
    </row>
    <row r="66" spans="1:38" ht="9.75" customHeight="1">
      <c r="A66" s="4" t="s">
        <v>94</v>
      </c>
      <c r="B66" s="5" t="s">
        <v>72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f t="shared" si="11"/>
        <v>0</v>
      </c>
      <c r="AL66" s="1"/>
    </row>
    <row r="67" spans="1:38" ht="9.75" customHeight="1">
      <c r="A67" s="4" t="s">
        <v>95</v>
      </c>
      <c r="B67" s="5" t="s">
        <v>74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f t="shared" si="11"/>
        <v>0</v>
      </c>
      <c r="AL67" s="1"/>
    </row>
    <row r="68" spans="1:38" ht="9.75" customHeight="1">
      <c r="A68" s="4" t="s">
        <v>103</v>
      </c>
      <c r="B68" s="1"/>
      <c r="C68" s="6">
        <f aca="true" t="shared" si="12" ref="C68:AJ68">+SUM(C62:C67)</f>
        <v>0</v>
      </c>
      <c r="D68" s="6">
        <f t="shared" si="12"/>
        <v>0</v>
      </c>
      <c r="E68" s="6">
        <f t="shared" si="12"/>
        <v>0</v>
      </c>
      <c r="F68" s="6">
        <f t="shared" si="12"/>
        <v>0</v>
      </c>
      <c r="G68" s="6">
        <f t="shared" si="12"/>
        <v>0</v>
      </c>
      <c r="H68" s="6">
        <f t="shared" si="12"/>
        <v>0</v>
      </c>
      <c r="I68" s="6">
        <f t="shared" si="12"/>
        <v>0</v>
      </c>
      <c r="J68" s="6">
        <f t="shared" si="12"/>
        <v>0</v>
      </c>
      <c r="K68" s="6">
        <f t="shared" si="12"/>
        <v>0</v>
      </c>
      <c r="L68" s="6">
        <f t="shared" si="12"/>
        <v>0</v>
      </c>
      <c r="M68" s="6">
        <f t="shared" si="12"/>
        <v>0</v>
      </c>
      <c r="N68" s="6">
        <f t="shared" si="12"/>
        <v>0</v>
      </c>
      <c r="O68" s="6">
        <f t="shared" si="12"/>
        <v>0</v>
      </c>
      <c r="P68" s="6">
        <f t="shared" si="12"/>
        <v>0</v>
      </c>
      <c r="Q68" s="6">
        <f t="shared" si="12"/>
        <v>0</v>
      </c>
      <c r="R68" s="6">
        <f t="shared" si="12"/>
        <v>0</v>
      </c>
      <c r="S68" s="6">
        <f t="shared" si="12"/>
        <v>0</v>
      </c>
      <c r="T68" s="6">
        <f t="shared" si="12"/>
        <v>0</v>
      </c>
      <c r="U68" s="6">
        <f t="shared" si="12"/>
        <v>0</v>
      </c>
      <c r="V68" s="6">
        <f t="shared" si="12"/>
        <v>0</v>
      </c>
      <c r="W68" s="6">
        <f t="shared" si="12"/>
        <v>0</v>
      </c>
      <c r="X68" s="6">
        <f t="shared" si="12"/>
        <v>0</v>
      </c>
      <c r="Y68" s="6">
        <f t="shared" si="12"/>
        <v>0</v>
      </c>
      <c r="Z68" s="6">
        <f t="shared" si="12"/>
        <v>0</v>
      </c>
      <c r="AA68" s="6">
        <f t="shared" si="12"/>
        <v>0</v>
      </c>
      <c r="AB68" s="6">
        <f t="shared" si="12"/>
        <v>0</v>
      </c>
      <c r="AC68" s="6">
        <f t="shared" si="12"/>
        <v>0</v>
      </c>
      <c r="AD68" s="6">
        <f t="shared" si="12"/>
        <v>0</v>
      </c>
      <c r="AE68" s="6">
        <f t="shared" si="12"/>
        <v>0</v>
      </c>
      <c r="AF68" s="6">
        <f t="shared" si="12"/>
        <v>0</v>
      </c>
      <c r="AG68" s="6">
        <f t="shared" si="12"/>
        <v>0</v>
      </c>
      <c r="AH68" s="6">
        <f t="shared" si="12"/>
        <v>0</v>
      </c>
      <c r="AI68" s="6">
        <f t="shared" si="12"/>
        <v>0</v>
      </c>
      <c r="AJ68" s="6">
        <f t="shared" si="12"/>
        <v>0</v>
      </c>
      <c r="AK68" s="6">
        <f t="shared" si="11"/>
        <v>0</v>
      </c>
      <c r="AL68" s="1"/>
    </row>
    <row r="69" spans="1:38" ht="9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9.75" customHeight="1">
      <c r="A70" s="4" t="s">
        <v>104</v>
      </c>
      <c r="B70" s="5" t="s">
        <v>57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9.75" customHeight="1">
      <c r="A71" s="4" t="s">
        <v>105</v>
      </c>
      <c r="B71" s="5" t="s">
        <v>106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f>C71+D71+E71+F71+G71+H71+I71+J71+K71+L71+M71+N71+O71+P71+Q71+R71+S71+T71+U71+V71+W71+X71+Y71+Z71+AA71+AB71+AC71+AD71+AE71+AF71+AG71+AH71+AI71+AJ71</f>
        <v>0</v>
      </c>
      <c r="AL71" s="1"/>
    </row>
    <row r="72" spans="1:38" ht="9.75" customHeight="1">
      <c r="A72" s="4" t="s">
        <v>107</v>
      </c>
      <c r="B72" s="5" t="s">
        <v>108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f>C72+D72+E72+F72+G72+H72+I72+J72+K72+L72+M72+N72+O72+P72+Q72+R72+S72+T72+U72+V72+W72+X72+Y72+Z72+AA72+AB72+AC72+AD72+AE72+AF72+AG72+AH72+AI72+AJ72</f>
        <v>0</v>
      </c>
      <c r="AL72" s="1"/>
    </row>
    <row r="73" spans="1:38" ht="9.75" customHeight="1">
      <c r="A73" s="4" t="s">
        <v>95</v>
      </c>
      <c r="B73" s="5" t="s">
        <v>109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f>C73+D73+E73+F73+G73+H73+I73+J73+K73+L73+M73+N73+O73+P73+Q73+R73+S73+T73+U73+V73+W73+X73+Y73+Z73+AA73+AB73+AC73+AD73+AE73+AF73+AG73+AH73+AI73+AJ73</f>
        <v>0</v>
      </c>
      <c r="AL73" s="1"/>
    </row>
    <row r="74" spans="1:38" ht="9.75" customHeight="1">
      <c r="A74" s="4" t="s">
        <v>110</v>
      </c>
      <c r="B74" s="1"/>
      <c r="C74" s="6">
        <f aca="true" t="shared" si="13" ref="C74:AJ74">+SUM(C71:C73)</f>
        <v>0</v>
      </c>
      <c r="D74" s="6">
        <f t="shared" si="13"/>
        <v>0</v>
      </c>
      <c r="E74" s="6">
        <f t="shared" si="13"/>
        <v>0</v>
      </c>
      <c r="F74" s="6">
        <f t="shared" si="13"/>
        <v>0</v>
      </c>
      <c r="G74" s="6">
        <f t="shared" si="13"/>
        <v>0</v>
      </c>
      <c r="H74" s="6">
        <f t="shared" si="13"/>
        <v>0</v>
      </c>
      <c r="I74" s="6">
        <f t="shared" si="13"/>
        <v>0</v>
      </c>
      <c r="J74" s="6">
        <f t="shared" si="13"/>
        <v>0</v>
      </c>
      <c r="K74" s="6">
        <f t="shared" si="13"/>
        <v>0</v>
      </c>
      <c r="L74" s="6">
        <f t="shared" si="13"/>
        <v>0</v>
      </c>
      <c r="M74" s="6">
        <f t="shared" si="13"/>
        <v>0</v>
      </c>
      <c r="N74" s="6">
        <f t="shared" si="13"/>
        <v>0</v>
      </c>
      <c r="O74" s="6">
        <f t="shared" si="13"/>
        <v>0</v>
      </c>
      <c r="P74" s="6">
        <f t="shared" si="13"/>
        <v>0</v>
      </c>
      <c r="Q74" s="6">
        <f t="shared" si="13"/>
        <v>0</v>
      </c>
      <c r="R74" s="6">
        <f t="shared" si="13"/>
        <v>0</v>
      </c>
      <c r="S74" s="6">
        <f t="shared" si="13"/>
        <v>0</v>
      </c>
      <c r="T74" s="6">
        <f t="shared" si="13"/>
        <v>0</v>
      </c>
      <c r="U74" s="6">
        <f t="shared" si="13"/>
        <v>0</v>
      </c>
      <c r="V74" s="6">
        <f t="shared" si="13"/>
        <v>0</v>
      </c>
      <c r="W74" s="6">
        <f t="shared" si="13"/>
        <v>0</v>
      </c>
      <c r="X74" s="6">
        <f t="shared" si="13"/>
        <v>0</v>
      </c>
      <c r="Y74" s="6">
        <f t="shared" si="13"/>
        <v>0</v>
      </c>
      <c r="Z74" s="6">
        <f t="shared" si="13"/>
        <v>0</v>
      </c>
      <c r="AA74" s="6">
        <f t="shared" si="13"/>
        <v>0</v>
      </c>
      <c r="AB74" s="6">
        <f t="shared" si="13"/>
        <v>0</v>
      </c>
      <c r="AC74" s="6">
        <f t="shared" si="13"/>
        <v>0</v>
      </c>
      <c r="AD74" s="6">
        <f t="shared" si="13"/>
        <v>0</v>
      </c>
      <c r="AE74" s="6">
        <f t="shared" si="13"/>
        <v>0</v>
      </c>
      <c r="AF74" s="6">
        <f t="shared" si="13"/>
        <v>0</v>
      </c>
      <c r="AG74" s="6">
        <f t="shared" si="13"/>
        <v>0</v>
      </c>
      <c r="AH74" s="6">
        <f t="shared" si="13"/>
        <v>0</v>
      </c>
      <c r="AI74" s="6">
        <f t="shared" si="13"/>
        <v>0</v>
      </c>
      <c r="AJ74" s="6">
        <f t="shared" si="13"/>
        <v>0</v>
      </c>
      <c r="AK74" s="6">
        <f>C74+D74+E74+F74+G74+H74+I74+J74+K74+L74+M74+N74+O74+P74+Q74+R74+S74+T74+U74+V74+W74+X74+Y74+Z74+AA74+AB74+AC74+AD74+AE74+AF74+AG74+AH74+AI74+AJ74</f>
        <v>0</v>
      </c>
      <c r="AL74" s="1"/>
    </row>
    <row r="75" spans="1:38" ht="15">
      <c r="A75" s="1"/>
      <c r="B75" s="1"/>
      <c r="C75" s="7" t="s">
        <v>111</v>
      </c>
      <c r="D75" s="7"/>
      <c r="E75" s="7"/>
      <c r="F75" s="7"/>
      <c r="G75" s="7"/>
      <c r="H75" s="7"/>
      <c r="I75" s="7" t="s">
        <v>112</v>
      </c>
      <c r="J75" s="7"/>
      <c r="K75" s="7"/>
      <c r="L75" s="7"/>
      <c r="M75" s="7"/>
      <c r="N75" s="7"/>
      <c r="O75" s="7" t="s">
        <v>113</v>
      </c>
      <c r="P75" s="7"/>
      <c r="Q75" s="7"/>
      <c r="R75" s="7"/>
      <c r="S75" s="7"/>
      <c r="T75" s="7"/>
      <c r="U75" s="7" t="s">
        <v>114</v>
      </c>
      <c r="V75" s="7"/>
      <c r="W75" s="7"/>
      <c r="X75" s="7"/>
      <c r="Y75" s="7"/>
      <c r="Z75" s="7"/>
      <c r="AA75" s="7" t="s">
        <v>115</v>
      </c>
      <c r="AB75" s="7"/>
      <c r="AC75" s="7"/>
      <c r="AD75" s="7"/>
      <c r="AE75" s="7"/>
      <c r="AF75" s="7"/>
      <c r="AG75" s="7" t="s">
        <v>116</v>
      </c>
      <c r="AH75" s="7"/>
      <c r="AI75" s="7"/>
      <c r="AJ75" s="7"/>
      <c r="AK75" s="7"/>
      <c r="AL75" s="7"/>
    </row>
    <row r="76" spans="1:38" ht="15">
      <c r="A76" s="2" t="s">
        <v>6</v>
      </c>
      <c r="B76" s="1"/>
      <c r="C76" s="8" t="s">
        <v>7</v>
      </c>
      <c r="D76" s="8"/>
      <c r="E76" s="8"/>
      <c r="F76" s="8"/>
      <c r="G76" s="8"/>
      <c r="H76" s="1"/>
      <c r="I76" s="8" t="s">
        <v>7</v>
      </c>
      <c r="J76" s="8"/>
      <c r="K76" s="8"/>
      <c r="L76" s="8"/>
      <c r="M76" s="8"/>
      <c r="N76" s="1"/>
      <c r="O76" s="8" t="s">
        <v>7</v>
      </c>
      <c r="P76" s="8"/>
      <c r="Q76" s="8"/>
      <c r="R76" s="8"/>
      <c r="S76" s="8"/>
      <c r="T76" s="1"/>
      <c r="U76" s="8" t="s">
        <v>7</v>
      </c>
      <c r="V76" s="8"/>
      <c r="W76" s="8"/>
      <c r="X76" s="8"/>
      <c r="Y76" s="8"/>
      <c r="Z76" s="1"/>
      <c r="AA76" s="8" t="s">
        <v>7</v>
      </c>
      <c r="AB76" s="8"/>
      <c r="AC76" s="8"/>
      <c r="AD76" s="8"/>
      <c r="AE76" s="8"/>
      <c r="AF76" s="1"/>
      <c r="AG76" s="7" t="s">
        <v>7</v>
      </c>
      <c r="AH76" s="7"/>
      <c r="AI76" s="7"/>
      <c r="AJ76" s="7"/>
      <c r="AK76" s="7"/>
      <c r="AL76" s="1"/>
    </row>
    <row r="77" spans="1:38" ht="15">
      <c r="A77" s="2" t="s">
        <v>8</v>
      </c>
      <c r="B77" s="2" t="s">
        <v>9</v>
      </c>
      <c r="C77" s="3" t="s">
        <v>10</v>
      </c>
      <c r="D77" s="3" t="s">
        <v>11</v>
      </c>
      <c r="E77" s="3" t="s">
        <v>12</v>
      </c>
      <c r="F77" s="3" t="s">
        <v>13</v>
      </c>
      <c r="G77" s="3" t="s">
        <v>14</v>
      </c>
      <c r="H77" s="3" t="s">
        <v>15</v>
      </c>
      <c r="I77" s="3" t="s">
        <v>16</v>
      </c>
      <c r="J77" s="3" t="s">
        <v>17</v>
      </c>
      <c r="K77" s="3" t="s">
        <v>18</v>
      </c>
      <c r="L77" s="3" t="s">
        <v>19</v>
      </c>
      <c r="M77" s="3" t="s">
        <v>20</v>
      </c>
      <c r="N77" s="3" t="s">
        <v>21</v>
      </c>
      <c r="O77" s="3" t="s">
        <v>22</v>
      </c>
      <c r="P77" s="3" t="s">
        <v>23</v>
      </c>
      <c r="Q77" s="3" t="s">
        <v>24</v>
      </c>
      <c r="R77" s="3" t="s">
        <v>25</v>
      </c>
      <c r="S77" s="3" t="s">
        <v>26</v>
      </c>
      <c r="T77" s="3" t="s">
        <v>27</v>
      </c>
      <c r="U77" s="3" t="s">
        <v>28</v>
      </c>
      <c r="V77" s="3" t="s">
        <v>29</v>
      </c>
      <c r="W77" s="3" t="s">
        <v>30</v>
      </c>
      <c r="X77" s="3" t="s">
        <v>31</v>
      </c>
      <c r="Y77" s="3" t="s">
        <v>32</v>
      </c>
      <c r="Z77" s="3" t="s">
        <v>33</v>
      </c>
      <c r="AA77" s="3" t="s">
        <v>34</v>
      </c>
      <c r="AB77" s="3" t="s">
        <v>35</v>
      </c>
      <c r="AC77" s="3" t="s">
        <v>36</v>
      </c>
      <c r="AD77" s="3" t="s">
        <v>37</v>
      </c>
      <c r="AE77" s="3" t="s">
        <v>38</v>
      </c>
      <c r="AF77" s="3" t="s">
        <v>39</v>
      </c>
      <c r="AG77" s="3" t="s">
        <v>40</v>
      </c>
      <c r="AH77" s="3" t="s">
        <v>41</v>
      </c>
      <c r="AI77" s="3" t="s">
        <v>42</v>
      </c>
      <c r="AJ77" s="3" t="s">
        <v>43</v>
      </c>
      <c r="AK77" s="3" t="s">
        <v>44</v>
      </c>
      <c r="AL77" s="1"/>
    </row>
    <row r="78" spans="1:38" ht="15">
      <c r="A78" s="2" t="s">
        <v>45</v>
      </c>
      <c r="B78" s="2" t="s">
        <v>46</v>
      </c>
      <c r="C78" s="3" t="s">
        <v>47</v>
      </c>
      <c r="D78" s="3" t="s">
        <v>47</v>
      </c>
      <c r="E78" s="3" t="s">
        <v>47</v>
      </c>
      <c r="F78" s="3" t="s">
        <v>47</v>
      </c>
      <c r="G78" s="3" t="s">
        <v>47</v>
      </c>
      <c r="H78" s="3" t="s">
        <v>47</v>
      </c>
      <c r="I78" s="3" t="s">
        <v>47</v>
      </c>
      <c r="J78" s="3" t="s">
        <v>47</v>
      </c>
      <c r="K78" s="3" t="s">
        <v>47</v>
      </c>
      <c r="L78" s="3" t="s">
        <v>47</v>
      </c>
      <c r="M78" s="3" t="s">
        <v>47</v>
      </c>
      <c r="N78" s="3" t="s">
        <v>47</v>
      </c>
      <c r="O78" s="3" t="s">
        <v>47</v>
      </c>
      <c r="P78" s="3" t="s">
        <v>47</v>
      </c>
      <c r="Q78" s="3" t="s">
        <v>47</v>
      </c>
      <c r="R78" s="3" t="s">
        <v>47</v>
      </c>
      <c r="S78" s="3" t="s">
        <v>47</v>
      </c>
      <c r="T78" s="3" t="s">
        <v>47</v>
      </c>
      <c r="U78" s="3" t="s">
        <v>47</v>
      </c>
      <c r="V78" s="3" t="s">
        <v>47</v>
      </c>
      <c r="W78" s="3" t="s">
        <v>47</v>
      </c>
      <c r="X78" s="3" t="s">
        <v>47</v>
      </c>
      <c r="Y78" s="3" t="s">
        <v>47</v>
      </c>
      <c r="Z78" s="3" t="s">
        <v>47</v>
      </c>
      <c r="AA78" s="3" t="s">
        <v>47</v>
      </c>
      <c r="AB78" s="3" t="s">
        <v>47</v>
      </c>
      <c r="AC78" s="3" t="s">
        <v>47</v>
      </c>
      <c r="AD78" s="3" t="s">
        <v>47</v>
      </c>
      <c r="AE78" s="3" t="s">
        <v>47</v>
      </c>
      <c r="AF78" s="3" t="s">
        <v>47</v>
      </c>
      <c r="AG78" s="3" t="s">
        <v>47</v>
      </c>
      <c r="AH78" s="3" t="s">
        <v>47</v>
      </c>
      <c r="AI78" s="3" t="s">
        <v>47</v>
      </c>
      <c r="AJ78" s="3" t="s">
        <v>47</v>
      </c>
      <c r="AK78" s="3" t="s">
        <v>47</v>
      </c>
      <c r="AL78" s="1"/>
    </row>
    <row r="79" spans="1:38" ht="9.75" customHeight="1">
      <c r="A79" s="4" t="s">
        <v>117</v>
      </c>
      <c r="B79" s="5" t="s">
        <v>118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9.75" customHeight="1">
      <c r="A80" s="4" t="s">
        <v>63</v>
      </c>
      <c r="B80" s="5" t="s">
        <v>64</v>
      </c>
      <c r="C80" s="6">
        <v>34462.34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316531.22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4411.92</v>
      </c>
      <c r="AH80" s="6">
        <v>0</v>
      </c>
      <c r="AI80" s="6">
        <v>0</v>
      </c>
      <c r="AJ80" s="6">
        <v>0</v>
      </c>
      <c r="AK80" s="6">
        <f aca="true" t="shared" si="14" ref="AK80:AK87">C80+D80+E80+F80+G80+H80+I80+J80+K80+L80+M80+N80+O80+P80+Q80+R80+S80+T80+U80+V80+W80+X80+Y80+Z80+AA80+AB80+AC80+AD80+AE80+AF80+AG80+AH80+AI80+AJ80</f>
        <v>355405.4799999999</v>
      </c>
      <c r="AL80" s="1"/>
    </row>
    <row r="81" spans="1:38" ht="9.75" customHeight="1">
      <c r="A81" s="4" t="s">
        <v>65</v>
      </c>
      <c r="B81" s="5" t="s">
        <v>66</v>
      </c>
      <c r="C81" s="6">
        <v>23603.31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139617.22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869.85</v>
      </c>
      <c r="AH81" s="6">
        <v>0</v>
      </c>
      <c r="AI81" s="6">
        <v>0</v>
      </c>
      <c r="AJ81" s="6">
        <v>0</v>
      </c>
      <c r="AK81" s="6">
        <f t="shared" si="14"/>
        <v>164090.38</v>
      </c>
      <c r="AL81" s="1"/>
    </row>
    <row r="82" spans="1:38" ht="9.75" customHeight="1">
      <c r="A82" s="4" t="s">
        <v>67</v>
      </c>
      <c r="B82" s="5" t="s">
        <v>68</v>
      </c>
      <c r="C82" s="6">
        <v>20.18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7127.6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1193.22</v>
      </c>
      <c r="AH82" s="6">
        <v>0</v>
      </c>
      <c r="AI82" s="6">
        <v>0</v>
      </c>
      <c r="AJ82" s="6">
        <v>0</v>
      </c>
      <c r="AK82" s="6">
        <f t="shared" si="14"/>
        <v>8341</v>
      </c>
      <c r="AL82" s="1"/>
    </row>
    <row r="83" spans="1:38" ht="9.75" customHeight="1">
      <c r="A83" s="4" t="s">
        <v>69</v>
      </c>
      <c r="B83" s="5" t="s">
        <v>70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1215.07</v>
      </c>
      <c r="Z83" s="6">
        <v>23896.88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1615.43</v>
      </c>
      <c r="AH83" s="6">
        <v>0</v>
      </c>
      <c r="AI83" s="6">
        <v>0</v>
      </c>
      <c r="AJ83" s="6">
        <v>0</v>
      </c>
      <c r="AK83" s="6">
        <f t="shared" si="14"/>
        <v>26727.38</v>
      </c>
      <c r="AL83" s="1"/>
    </row>
    <row r="84" spans="1:38" ht="9.75" customHeight="1">
      <c r="A84" s="4" t="s">
        <v>71</v>
      </c>
      <c r="B84" s="5" t="s">
        <v>72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f t="shared" si="14"/>
        <v>0</v>
      </c>
      <c r="AL84" s="1"/>
    </row>
    <row r="85" spans="1:38" ht="9.75" customHeight="1">
      <c r="A85" s="4" t="s">
        <v>73</v>
      </c>
      <c r="B85" s="5" t="s">
        <v>74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f t="shared" si="14"/>
        <v>0</v>
      </c>
      <c r="AL85" s="1"/>
    </row>
    <row r="86" spans="1:38" ht="9.75" customHeight="1">
      <c r="A86" s="4" t="s">
        <v>119</v>
      </c>
      <c r="B86" s="1"/>
      <c r="C86" s="6">
        <f aca="true" t="shared" si="15" ref="C86:AJ86">+SUM(C80:C85)</f>
        <v>58085.829999999994</v>
      </c>
      <c r="D86" s="6">
        <f t="shared" si="15"/>
        <v>0</v>
      </c>
      <c r="E86" s="6">
        <f t="shared" si="15"/>
        <v>0</v>
      </c>
      <c r="F86" s="6">
        <f t="shared" si="15"/>
        <v>0</v>
      </c>
      <c r="G86" s="6">
        <f t="shared" si="15"/>
        <v>0</v>
      </c>
      <c r="H86" s="6">
        <f t="shared" si="15"/>
        <v>0</v>
      </c>
      <c r="I86" s="6">
        <f t="shared" si="15"/>
        <v>0</v>
      </c>
      <c r="J86" s="6">
        <f t="shared" si="15"/>
        <v>0</v>
      </c>
      <c r="K86" s="6">
        <f t="shared" si="15"/>
        <v>0</v>
      </c>
      <c r="L86" s="6">
        <f t="shared" si="15"/>
        <v>0</v>
      </c>
      <c r="M86" s="6">
        <f t="shared" si="15"/>
        <v>0</v>
      </c>
      <c r="N86" s="6">
        <f t="shared" si="15"/>
        <v>0</v>
      </c>
      <c r="O86" s="6">
        <f t="shared" si="15"/>
        <v>0</v>
      </c>
      <c r="P86" s="6">
        <f t="shared" si="15"/>
        <v>0</v>
      </c>
      <c r="Q86" s="6">
        <f t="shared" si="15"/>
        <v>0</v>
      </c>
      <c r="R86" s="6">
        <f t="shared" si="15"/>
        <v>0</v>
      </c>
      <c r="S86" s="6">
        <f t="shared" si="15"/>
        <v>0</v>
      </c>
      <c r="T86" s="6">
        <f t="shared" si="15"/>
        <v>0</v>
      </c>
      <c r="U86" s="6">
        <f t="shared" si="15"/>
        <v>0</v>
      </c>
      <c r="V86" s="6">
        <f t="shared" si="15"/>
        <v>0</v>
      </c>
      <c r="W86" s="6">
        <f t="shared" si="15"/>
        <v>0</v>
      </c>
      <c r="X86" s="6">
        <f t="shared" si="15"/>
        <v>0</v>
      </c>
      <c r="Y86" s="6">
        <f t="shared" si="15"/>
        <v>1215.07</v>
      </c>
      <c r="Z86" s="6">
        <f t="shared" si="15"/>
        <v>487172.9199999999</v>
      </c>
      <c r="AA86" s="6">
        <f t="shared" si="15"/>
        <v>0</v>
      </c>
      <c r="AB86" s="6">
        <f t="shared" si="15"/>
        <v>0</v>
      </c>
      <c r="AC86" s="6">
        <f t="shared" si="15"/>
        <v>0</v>
      </c>
      <c r="AD86" s="6">
        <f t="shared" si="15"/>
        <v>0</v>
      </c>
      <c r="AE86" s="6">
        <f t="shared" si="15"/>
        <v>0</v>
      </c>
      <c r="AF86" s="6">
        <f t="shared" si="15"/>
        <v>0</v>
      </c>
      <c r="AG86" s="6">
        <f t="shared" si="15"/>
        <v>8090.420000000001</v>
      </c>
      <c r="AH86" s="6">
        <f t="shared" si="15"/>
        <v>0</v>
      </c>
      <c r="AI86" s="6">
        <f t="shared" si="15"/>
        <v>0</v>
      </c>
      <c r="AJ86" s="6">
        <f t="shared" si="15"/>
        <v>0</v>
      </c>
      <c r="AK86" s="6">
        <f t="shared" si="14"/>
        <v>554564.24</v>
      </c>
      <c r="AL86" s="1"/>
    </row>
    <row r="87" spans="1:38" ht="9.75" customHeight="1">
      <c r="A87" s="4" t="s">
        <v>120</v>
      </c>
      <c r="B87" s="5" t="s">
        <v>60</v>
      </c>
      <c r="C87" s="6">
        <f aca="true" t="shared" si="16" ref="C87:AJ87">+C20+C29+C38+C50+C59+C68+C74+C86</f>
        <v>11448646.500000002</v>
      </c>
      <c r="D87" s="6">
        <f t="shared" si="16"/>
        <v>8037.4400000000005</v>
      </c>
      <c r="E87" s="6">
        <f t="shared" si="16"/>
        <v>135845.94</v>
      </c>
      <c r="F87" s="6">
        <f t="shared" si="16"/>
        <v>55832.84</v>
      </c>
      <c r="G87" s="6">
        <f t="shared" si="16"/>
        <v>6287.29</v>
      </c>
      <c r="H87" s="6">
        <f t="shared" si="16"/>
        <v>0</v>
      </c>
      <c r="I87" s="6">
        <f t="shared" si="16"/>
        <v>3400.84</v>
      </c>
      <c r="J87" s="6">
        <f t="shared" si="16"/>
        <v>60150.43</v>
      </c>
      <c r="K87" s="6">
        <f t="shared" si="16"/>
        <v>0</v>
      </c>
      <c r="L87" s="6">
        <f t="shared" si="16"/>
        <v>219813.40999999997</v>
      </c>
      <c r="M87" s="6">
        <f t="shared" si="16"/>
        <v>12816.830000000002</v>
      </c>
      <c r="N87" s="6">
        <f t="shared" si="16"/>
        <v>20663.93</v>
      </c>
      <c r="O87" s="6">
        <f t="shared" si="16"/>
        <v>0</v>
      </c>
      <c r="P87" s="6">
        <f t="shared" si="16"/>
        <v>0</v>
      </c>
      <c r="Q87" s="6">
        <f t="shared" si="16"/>
        <v>42071.96</v>
      </c>
      <c r="R87" s="6">
        <f t="shared" si="16"/>
        <v>1956.02</v>
      </c>
      <c r="S87" s="6">
        <f t="shared" si="16"/>
        <v>12515.84</v>
      </c>
      <c r="T87" s="6">
        <f t="shared" si="16"/>
        <v>0</v>
      </c>
      <c r="U87" s="6">
        <f t="shared" si="16"/>
        <v>0</v>
      </c>
      <c r="V87" s="6">
        <f t="shared" si="16"/>
        <v>1112192.99</v>
      </c>
      <c r="W87" s="6">
        <f t="shared" si="16"/>
        <v>52174.090000000004</v>
      </c>
      <c r="X87" s="6">
        <f t="shared" si="16"/>
        <v>1495.9</v>
      </c>
      <c r="Y87" s="6">
        <f t="shared" si="16"/>
        <v>1215.07</v>
      </c>
      <c r="Z87" s="6">
        <f t="shared" si="16"/>
        <v>487172.9199999999</v>
      </c>
      <c r="AA87" s="6">
        <f t="shared" si="16"/>
        <v>0</v>
      </c>
      <c r="AB87" s="6">
        <f t="shared" si="16"/>
        <v>342935.74</v>
      </c>
      <c r="AC87" s="6">
        <f t="shared" si="16"/>
        <v>15641.29</v>
      </c>
      <c r="AD87" s="6">
        <f t="shared" si="16"/>
        <v>0</v>
      </c>
      <c r="AE87" s="6">
        <f t="shared" si="16"/>
        <v>0</v>
      </c>
      <c r="AF87" s="6">
        <f t="shared" si="16"/>
        <v>16394.11</v>
      </c>
      <c r="AG87" s="6">
        <f t="shared" si="16"/>
        <v>2377490.83</v>
      </c>
      <c r="AH87" s="6">
        <f t="shared" si="16"/>
        <v>0</v>
      </c>
      <c r="AI87" s="6">
        <f t="shared" si="16"/>
        <v>0</v>
      </c>
      <c r="AJ87" s="6">
        <f t="shared" si="16"/>
        <v>0</v>
      </c>
      <c r="AK87" s="6">
        <f t="shared" si="14"/>
        <v>16434752.209999999</v>
      </c>
      <c r="AL87" s="1"/>
    </row>
    <row r="88" spans="1:38" ht="9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9.75" customHeight="1">
      <c r="A89" s="4" t="s">
        <v>121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9.75" customHeight="1">
      <c r="A90" s="4" t="s">
        <v>122</v>
      </c>
      <c r="B90" s="5" t="s">
        <v>123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4907.99</v>
      </c>
      <c r="AH90" s="6">
        <v>0</v>
      </c>
      <c r="AI90" s="6">
        <v>0</v>
      </c>
      <c r="AJ90" s="6">
        <v>0</v>
      </c>
      <c r="AK90" s="6">
        <f>C90+D90+E90+F90+G90+H90+I90+J90+K90+L90+M90+N90+O90+P90+Q90+R90+S90+T90+U90+V90+W90+X90+Y90+Z90+AA90+AB90+AC90+AD90+AE90+AF90+AG90+AH90+AI90+AJ90</f>
        <v>4907.99</v>
      </c>
      <c r="AL90" s="1"/>
    </row>
    <row r="91" spans="1:38" ht="9.75" customHeight="1">
      <c r="A91" s="4" t="s">
        <v>124</v>
      </c>
      <c r="B91" s="5" t="s">
        <v>125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14450.93</v>
      </c>
      <c r="AH91" s="6">
        <v>0</v>
      </c>
      <c r="AI91" s="6">
        <v>0</v>
      </c>
      <c r="AJ91" s="6">
        <v>5000</v>
      </c>
      <c r="AK91" s="6">
        <f>C91+D91+E91+F91+G91+H91+I91+J91+K91+L91+M91+N91+O91+P91+Q91+R91+S91+T91+U91+V91+W91+X91+Y91+Z91+AA91+AB91+AC91+AD91+AE91+AF91+AG91+AH91+AI91+AJ91</f>
        <v>19450.93</v>
      </c>
      <c r="AL91" s="1"/>
    </row>
    <row r="92" spans="1:38" ht="9.75" customHeight="1">
      <c r="A92" s="1"/>
      <c r="B92" s="5" t="s">
        <v>126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9.75" customHeight="1">
      <c r="A93" s="4" t="s">
        <v>127</v>
      </c>
      <c r="B93" s="5" t="s">
        <v>128</v>
      </c>
      <c r="C93" s="6">
        <v>434939.44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4610.59</v>
      </c>
      <c r="AH93" s="6">
        <v>0</v>
      </c>
      <c r="AI93" s="6">
        <v>0</v>
      </c>
      <c r="AJ93" s="6">
        <v>0</v>
      </c>
      <c r="AK93" s="6">
        <f>C93+D93+E93+F93+G93+H93+I93+J93+K93+L93+M93+N93+O93+P93+Q93+R93+S93+T93+U93+V93+W93+X93+Y93+Z93+AA93+AB93+AC93+AD93+AE93+AF93+AG93+AH93+AI93+AJ93</f>
        <v>439550.03</v>
      </c>
      <c r="AL93" s="1"/>
    </row>
    <row r="94" spans="1:38" ht="9.75" customHeight="1">
      <c r="A94" s="1"/>
      <c r="B94" s="5" t="s">
        <v>129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9.75" customHeight="1">
      <c r="A95" s="4" t="s">
        <v>130</v>
      </c>
      <c r="B95" s="5" t="s">
        <v>131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6">
        <v>0</v>
      </c>
      <c r="AK95" s="6">
        <f>C95+D95+E95+F95+G95+H95+I95+J95+K95+L95+M95+N95+O95+P95+Q95+R95+S95+T95+U95+V95+W95+X95+Y95+Z95+AA95+AB95+AC95+AD95+AE95+AF95+AG95+AH95+AI95+AJ95</f>
        <v>0</v>
      </c>
      <c r="AL95" s="1"/>
    </row>
    <row r="96" spans="1:38" ht="9.75" customHeight="1">
      <c r="A96" s="4" t="s">
        <v>132</v>
      </c>
      <c r="B96" s="4" t="s">
        <v>133</v>
      </c>
      <c r="C96" s="6">
        <f aca="true" t="shared" si="17" ref="C96:AJ96">+SUM(C90:C91)-C93-C95</f>
        <v>-434939.44</v>
      </c>
      <c r="D96" s="6">
        <f t="shared" si="17"/>
        <v>0</v>
      </c>
      <c r="E96" s="6">
        <f t="shared" si="17"/>
        <v>0</v>
      </c>
      <c r="F96" s="6">
        <f t="shared" si="17"/>
        <v>0</v>
      </c>
      <c r="G96" s="6">
        <f t="shared" si="17"/>
        <v>0</v>
      </c>
      <c r="H96" s="6">
        <f t="shared" si="17"/>
        <v>0</v>
      </c>
      <c r="I96" s="6">
        <f t="shared" si="17"/>
        <v>0</v>
      </c>
      <c r="J96" s="6">
        <f t="shared" si="17"/>
        <v>0</v>
      </c>
      <c r="K96" s="6">
        <f t="shared" si="17"/>
        <v>0</v>
      </c>
      <c r="L96" s="6">
        <f t="shared" si="17"/>
        <v>0</v>
      </c>
      <c r="M96" s="6">
        <f t="shared" si="17"/>
        <v>0</v>
      </c>
      <c r="N96" s="6">
        <f t="shared" si="17"/>
        <v>0</v>
      </c>
      <c r="O96" s="6">
        <f t="shared" si="17"/>
        <v>0</v>
      </c>
      <c r="P96" s="6">
        <f t="shared" si="17"/>
        <v>0</v>
      </c>
      <c r="Q96" s="6">
        <f t="shared" si="17"/>
        <v>0</v>
      </c>
      <c r="R96" s="6">
        <f t="shared" si="17"/>
        <v>0</v>
      </c>
      <c r="S96" s="6">
        <f t="shared" si="17"/>
        <v>0</v>
      </c>
      <c r="T96" s="6">
        <f t="shared" si="17"/>
        <v>0</v>
      </c>
      <c r="U96" s="6">
        <f t="shared" si="17"/>
        <v>0</v>
      </c>
      <c r="V96" s="6">
        <f t="shared" si="17"/>
        <v>0</v>
      </c>
      <c r="W96" s="6">
        <f t="shared" si="17"/>
        <v>0</v>
      </c>
      <c r="X96" s="6">
        <f t="shared" si="17"/>
        <v>0</v>
      </c>
      <c r="Y96" s="6">
        <f t="shared" si="17"/>
        <v>0</v>
      </c>
      <c r="Z96" s="6">
        <f t="shared" si="17"/>
        <v>0</v>
      </c>
      <c r="AA96" s="6">
        <f t="shared" si="17"/>
        <v>0</v>
      </c>
      <c r="AB96" s="6">
        <f t="shared" si="17"/>
        <v>0</v>
      </c>
      <c r="AC96" s="6">
        <f t="shared" si="17"/>
        <v>0</v>
      </c>
      <c r="AD96" s="6">
        <f t="shared" si="17"/>
        <v>0</v>
      </c>
      <c r="AE96" s="6">
        <f t="shared" si="17"/>
        <v>0</v>
      </c>
      <c r="AF96" s="6">
        <f t="shared" si="17"/>
        <v>0</v>
      </c>
      <c r="AG96" s="6">
        <f t="shared" si="17"/>
        <v>14748.329999999998</v>
      </c>
      <c r="AH96" s="6">
        <f t="shared" si="17"/>
        <v>0</v>
      </c>
      <c r="AI96" s="6">
        <f t="shared" si="17"/>
        <v>0</v>
      </c>
      <c r="AJ96" s="6">
        <f t="shared" si="17"/>
        <v>5000</v>
      </c>
      <c r="AK96" s="6">
        <f>C96+D96+E96+F96+G96+H96+I96+J96+K96+L96+M96+N96+O96+P96+Q96+R96+S96+T96+U96+V96+W96+X96+Y96+Z96+AA96+AB96+AC96+AD96+AE96+AF96+AG96+AH96+AI96+AJ96</f>
        <v>-415191.11</v>
      </c>
      <c r="AL96" s="1"/>
    </row>
    <row r="97" spans="1:38" ht="9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9.75" customHeight="1">
      <c r="A98" s="4" t="s">
        <v>134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9.75" customHeight="1">
      <c r="A99" s="4" t="s">
        <v>135</v>
      </c>
      <c r="B99" s="5" t="s">
        <v>136</v>
      </c>
      <c r="C99" s="6">
        <f aca="true" t="shared" si="18" ref="C99:AJ99">+C96</f>
        <v>-434939.44</v>
      </c>
      <c r="D99" s="6">
        <f t="shared" si="18"/>
        <v>0</v>
      </c>
      <c r="E99" s="6">
        <f t="shared" si="18"/>
        <v>0</v>
      </c>
      <c r="F99" s="6">
        <f t="shared" si="18"/>
        <v>0</v>
      </c>
      <c r="G99" s="6">
        <f t="shared" si="18"/>
        <v>0</v>
      </c>
      <c r="H99" s="6">
        <f t="shared" si="18"/>
        <v>0</v>
      </c>
      <c r="I99" s="6">
        <f t="shared" si="18"/>
        <v>0</v>
      </c>
      <c r="J99" s="6">
        <f t="shared" si="18"/>
        <v>0</v>
      </c>
      <c r="K99" s="6">
        <f t="shared" si="18"/>
        <v>0</v>
      </c>
      <c r="L99" s="6">
        <f t="shared" si="18"/>
        <v>0</v>
      </c>
      <c r="M99" s="6">
        <f t="shared" si="18"/>
        <v>0</v>
      </c>
      <c r="N99" s="6">
        <f t="shared" si="18"/>
        <v>0</v>
      </c>
      <c r="O99" s="6">
        <f t="shared" si="18"/>
        <v>0</v>
      </c>
      <c r="P99" s="6">
        <f t="shared" si="18"/>
        <v>0</v>
      </c>
      <c r="Q99" s="6">
        <f t="shared" si="18"/>
        <v>0</v>
      </c>
      <c r="R99" s="6">
        <f t="shared" si="18"/>
        <v>0</v>
      </c>
      <c r="S99" s="6">
        <f t="shared" si="18"/>
        <v>0</v>
      </c>
      <c r="T99" s="6">
        <f t="shared" si="18"/>
        <v>0</v>
      </c>
      <c r="U99" s="6">
        <f t="shared" si="18"/>
        <v>0</v>
      </c>
      <c r="V99" s="6">
        <f t="shared" si="18"/>
        <v>0</v>
      </c>
      <c r="W99" s="6">
        <f t="shared" si="18"/>
        <v>0</v>
      </c>
      <c r="X99" s="6">
        <f t="shared" si="18"/>
        <v>0</v>
      </c>
      <c r="Y99" s="6">
        <f t="shared" si="18"/>
        <v>0</v>
      </c>
      <c r="Z99" s="6">
        <f t="shared" si="18"/>
        <v>0</v>
      </c>
      <c r="AA99" s="6">
        <f t="shared" si="18"/>
        <v>0</v>
      </c>
      <c r="AB99" s="6">
        <f t="shared" si="18"/>
        <v>0</v>
      </c>
      <c r="AC99" s="6">
        <f t="shared" si="18"/>
        <v>0</v>
      </c>
      <c r="AD99" s="6">
        <f t="shared" si="18"/>
        <v>0</v>
      </c>
      <c r="AE99" s="6">
        <f t="shared" si="18"/>
        <v>0</v>
      </c>
      <c r="AF99" s="6">
        <f t="shared" si="18"/>
        <v>0</v>
      </c>
      <c r="AG99" s="6">
        <f t="shared" si="18"/>
        <v>14748.329999999998</v>
      </c>
      <c r="AH99" s="6">
        <f t="shared" si="18"/>
        <v>0</v>
      </c>
      <c r="AI99" s="6">
        <f t="shared" si="18"/>
        <v>0</v>
      </c>
      <c r="AJ99" s="6">
        <f t="shared" si="18"/>
        <v>5000</v>
      </c>
      <c r="AK99" s="6">
        <f>C99+D99+E99+F99+G99+H99+I99+J99+K99+L99+M99+N99+O99+P99+Q99+R99+S99+T99+U99+V99+W99+X99+Y99+Z99+AA99+AB99+AC99+AD99+AE99+AF99+AG99+AH99+AI99+AJ99</f>
        <v>-415191.11</v>
      </c>
      <c r="AL99" s="1"/>
    </row>
    <row r="100" spans="1:38" ht="9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9.75" customHeight="1">
      <c r="A101" s="4" t="s">
        <v>137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9.75" customHeight="1">
      <c r="A102" s="4" t="s">
        <v>138</v>
      </c>
      <c r="B102" s="5" t="s">
        <v>136</v>
      </c>
      <c r="C102" s="6">
        <f aca="true" t="shared" si="19" ref="C102:AJ102">+C10-C87+C96</f>
        <v>-1008964.9400000018</v>
      </c>
      <c r="D102" s="6">
        <f t="shared" si="19"/>
        <v>-9.094947017729282E-13</v>
      </c>
      <c r="E102" s="6">
        <f t="shared" si="19"/>
        <v>-6607.940000000002</v>
      </c>
      <c r="F102" s="6">
        <f t="shared" si="19"/>
        <v>5534.1600000000035</v>
      </c>
      <c r="G102" s="6">
        <f t="shared" si="19"/>
        <v>4826.71</v>
      </c>
      <c r="H102" s="6">
        <f t="shared" si="19"/>
        <v>0</v>
      </c>
      <c r="I102" s="6">
        <f t="shared" si="19"/>
        <v>-1216.8400000000001</v>
      </c>
      <c r="J102" s="6">
        <f t="shared" si="19"/>
        <v>51933.57</v>
      </c>
      <c r="K102" s="6">
        <f t="shared" si="19"/>
        <v>0</v>
      </c>
      <c r="L102" s="6">
        <f t="shared" si="19"/>
        <v>-8289.409999999974</v>
      </c>
      <c r="M102" s="6">
        <f t="shared" si="19"/>
        <v>1433.1699999999983</v>
      </c>
      <c r="N102" s="6">
        <f t="shared" si="19"/>
        <v>29336.07</v>
      </c>
      <c r="O102" s="6">
        <f t="shared" si="19"/>
        <v>0</v>
      </c>
      <c r="P102" s="6">
        <f t="shared" si="19"/>
        <v>5020</v>
      </c>
      <c r="Q102" s="6">
        <f t="shared" si="19"/>
        <v>-2071.959999999999</v>
      </c>
      <c r="R102" s="6">
        <f t="shared" si="19"/>
        <v>5367.98</v>
      </c>
      <c r="S102" s="6">
        <f t="shared" si="19"/>
        <v>-515.8400000000001</v>
      </c>
      <c r="T102" s="6">
        <f t="shared" si="19"/>
        <v>0</v>
      </c>
      <c r="U102" s="6">
        <f t="shared" si="19"/>
        <v>0</v>
      </c>
      <c r="V102" s="6">
        <f t="shared" si="19"/>
        <v>-444657.99</v>
      </c>
      <c r="W102" s="6">
        <f t="shared" si="19"/>
        <v>4183.909999999996</v>
      </c>
      <c r="X102" s="6">
        <f t="shared" si="19"/>
        <v>0.09999999999990905</v>
      </c>
      <c r="Y102" s="6">
        <f t="shared" si="19"/>
        <v>9406.93</v>
      </c>
      <c r="Z102" s="6">
        <f t="shared" si="19"/>
        <v>61323.080000000075</v>
      </c>
      <c r="AA102" s="6">
        <f t="shared" si="19"/>
        <v>0</v>
      </c>
      <c r="AB102" s="6">
        <f t="shared" si="19"/>
        <v>167025.26</v>
      </c>
      <c r="AC102" s="6">
        <f t="shared" si="19"/>
        <v>10673.71</v>
      </c>
      <c r="AD102" s="6">
        <f t="shared" si="19"/>
        <v>0</v>
      </c>
      <c r="AE102" s="6">
        <f t="shared" si="19"/>
        <v>4000</v>
      </c>
      <c r="AF102" s="6">
        <f t="shared" si="19"/>
        <v>-16394.11</v>
      </c>
      <c r="AG102" s="6">
        <f t="shared" si="19"/>
        <v>563880.7400000001</v>
      </c>
      <c r="AH102" s="6">
        <f t="shared" si="19"/>
        <v>0</v>
      </c>
      <c r="AI102" s="6">
        <f t="shared" si="19"/>
        <v>2045.85</v>
      </c>
      <c r="AJ102" s="6">
        <f t="shared" si="19"/>
        <v>5000</v>
      </c>
      <c r="AK102" s="6">
        <f>C102+D102+E102+F102+G102+H102+I102+J102+K102+L102+M102+N102+O102+P102+Q102+R102+S102+T102+U102+V102+W102+X102+Y102+Z102+AA102+AB102+AC102+AD102+AE102+AF102+AG102+AH102+AI102+AJ102</f>
        <v>-557727.7900000017</v>
      </c>
      <c r="AL102" s="1"/>
    </row>
    <row r="103" spans="1:38" ht="9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9.75" customHeight="1">
      <c r="A104" s="4" t="s">
        <v>139</v>
      </c>
      <c r="B104" s="5" t="s">
        <v>140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4630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-4630</v>
      </c>
      <c r="V104" s="6">
        <v>115786.02</v>
      </c>
      <c r="W104" s="6">
        <v>0</v>
      </c>
      <c r="X104" s="6">
        <v>0</v>
      </c>
      <c r="Y104" s="6">
        <v>17992</v>
      </c>
      <c r="Z104" s="6">
        <v>331478.24</v>
      </c>
      <c r="AA104" s="6">
        <v>5000</v>
      </c>
      <c r="AB104" s="6">
        <v>621194.94</v>
      </c>
      <c r="AC104" s="6">
        <v>7033.11</v>
      </c>
      <c r="AD104" s="6">
        <v>555.56</v>
      </c>
      <c r="AE104" s="6">
        <v>0</v>
      </c>
      <c r="AF104" s="6">
        <v>0</v>
      </c>
      <c r="AG104" s="6">
        <v>1391323.16</v>
      </c>
      <c r="AH104" s="6">
        <v>173990.92</v>
      </c>
      <c r="AI104" s="6">
        <v>25986.64</v>
      </c>
      <c r="AJ104" s="6">
        <v>2534.3</v>
      </c>
      <c r="AK104" s="6">
        <f>C104+D104+E104+F104+G104+H104+I104+J104+K104+L104+M104+N104+O104+P104+Q104+R104+S104+T104+U104+V104+W104+X104+Y104+Z104+AA104+AB104+AC104+AD104+AE104+AF104+AG104+AH104+AI104+AJ104</f>
        <v>2692874.89</v>
      </c>
      <c r="AL104" s="1"/>
    </row>
    <row r="105" spans="1:38" ht="9.75" customHeight="1">
      <c r="A105" s="4" t="s">
        <v>141</v>
      </c>
      <c r="B105" s="5" t="s">
        <v>136</v>
      </c>
      <c r="C105" s="6">
        <f aca="true" t="shared" si="20" ref="C105:AJ105">+C102+C104</f>
        <v>-1008964.9400000018</v>
      </c>
      <c r="D105" s="6">
        <f t="shared" si="20"/>
        <v>-9.094947017729282E-13</v>
      </c>
      <c r="E105" s="6">
        <f t="shared" si="20"/>
        <v>-6607.940000000002</v>
      </c>
      <c r="F105" s="6">
        <f t="shared" si="20"/>
        <v>5534.1600000000035</v>
      </c>
      <c r="G105" s="6">
        <f t="shared" si="20"/>
        <v>4826.71</v>
      </c>
      <c r="H105" s="6">
        <f t="shared" si="20"/>
        <v>0</v>
      </c>
      <c r="I105" s="6">
        <f t="shared" si="20"/>
        <v>-1216.8400000000001</v>
      </c>
      <c r="J105" s="6">
        <f t="shared" si="20"/>
        <v>51933.57</v>
      </c>
      <c r="K105" s="6">
        <f t="shared" si="20"/>
        <v>0</v>
      </c>
      <c r="L105" s="6">
        <f t="shared" si="20"/>
        <v>-8289.409999999974</v>
      </c>
      <c r="M105" s="6">
        <f t="shared" si="20"/>
        <v>1433.1699999999983</v>
      </c>
      <c r="N105" s="6">
        <f t="shared" si="20"/>
        <v>29336.07</v>
      </c>
      <c r="O105" s="6">
        <f t="shared" si="20"/>
        <v>4630</v>
      </c>
      <c r="P105" s="6">
        <f t="shared" si="20"/>
        <v>5020</v>
      </c>
      <c r="Q105" s="6">
        <f t="shared" si="20"/>
        <v>-2071.959999999999</v>
      </c>
      <c r="R105" s="6">
        <f t="shared" si="20"/>
        <v>5367.98</v>
      </c>
      <c r="S105" s="6">
        <f t="shared" si="20"/>
        <v>-515.8400000000001</v>
      </c>
      <c r="T105" s="6">
        <f t="shared" si="20"/>
        <v>0</v>
      </c>
      <c r="U105" s="6">
        <f t="shared" si="20"/>
        <v>-4630</v>
      </c>
      <c r="V105" s="6">
        <f t="shared" si="20"/>
        <v>-328871.97</v>
      </c>
      <c r="W105" s="6">
        <f t="shared" si="20"/>
        <v>4183.909999999996</v>
      </c>
      <c r="X105" s="6">
        <f t="shared" si="20"/>
        <v>0.09999999999990905</v>
      </c>
      <c r="Y105" s="6">
        <f t="shared" si="20"/>
        <v>27398.93</v>
      </c>
      <c r="Z105" s="6">
        <f t="shared" si="20"/>
        <v>392801.32000000007</v>
      </c>
      <c r="AA105" s="6">
        <f t="shared" si="20"/>
        <v>5000</v>
      </c>
      <c r="AB105" s="6">
        <f t="shared" si="20"/>
        <v>788220.2</v>
      </c>
      <c r="AC105" s="6">
        <f t="shared" si="20"/>
        <v>17706.82</v>
      </c>
      <c r="AD105" s="6">
        <f t="shared" si="20"/>
        <v>555.56</v>
      </c>
      <c r="AE105" s="6">
        <f t="shared" si="20"/>
        <v>4000</v>
      </c>
      <c r="AF105" s="6">
        <f t="shared" si="20"/>
        <v>-16394.11</v>
      </c>
      <c r="AG105" s="6">
        <f t="shared" si="20"/>
        <v>1955203.9</v>
      </c>
      <c r="AH105" s="6">
        <f t="shared" si="20"/>
        <v>173990.92</v>
      </c>
      <c r="AI105" s="6">
        <f t="shared" si="20"/>
        <v>28032.489999999998</v>
      </c>
      <c r="AJ105" s="6">
        <f t="shared" si="20"/>
        <v>7534.3</v>
      </c>
      <c r="AK105" s="6">
        <f>C105+D105+E105+F105+G105+H105+I105+J105+K105+L105+M105+N105+O105+P105+Q105+R105+S105+T105+U105+V105+W105+X105+Y105+Z105+AA105+AB105+AC105+AD105+AE105+AF105+AG105+AH105+AI105+AJ105</f>
        <v>2135147.099999998</v>
      </c>
      <c r="AL105" s="1"/>
    </row>
  </sheetData>
  <sheetProtection sheet="1" objects="1" scenarios="1"/>
  <mergeCells count="36">
    <mergeCell ref="C1:H1"/>
    <mergeCell ref="C2:G2"/>
    <mergeCell ref="I1:N1"/>
    <mergeCell ref="I2:M2"/>
    <mergeCell ref="O1:T1"/>
    <mergeCell ref="O2:S2"/>
    <mergeCell ref="U1:Z1"/>
    <mergeCell ref="U2:Y2"/>
    <mergeCell ref="AA1:AF1"/>
    <mergeCell ref="AA2:AE2"/>
    <mergeCell ref="AG1:AL1"/>
    <mergeCell ref="AG2:AK2"/>
    <mergeCell ref="C39:H39"/>
    <mergeCell ref="C40:G40"/>
    <mergeCell ref="I39:N39"/>
    <mergeCell ref="I40:M40"/>
    <mergeCell ref="O39:T39"/>
    <mergeCell ref="O40:S40"/>
    <mergeCell ref="U39:Z39"/>
    <mergeCell ref="U40:Y40"/>
    <mergeCell ref="AA39:AF39"/>
    <mergeCell ref="AA40:AE40"/>
    <mergeCell ref="AG39:AL39"/>
    <mergeCell ref="AG40:AK40"/>
    <mergeCell ref="C75:H75"/>
    <mergeCell ref="C76:G76"/>
    <mergeCell ref="I75:N75"/>
    <mergeCell ref="I76:M76"/>
    <mergeCell ref="O75:T75"/>
    <mergeCell ref="O76:S76"/>
    <mergeCell ref="U75:Z75"/>
    <mergeCell ref="U76:Y76"/>
    <mergeCell ref="AA75:AF75"/>
    <mergeCell ref="AA76:AE76"/>
    <mergeCell ref="AG75:AL75"/>
    <mergeCell ref="AG76:AK76"/>
  </mergeCells>
  <printOptions/>
  <pageMargins left="0" right="0" top="1.25" bottom="0" header="0.2" footer="0.5"/>
  <pageSetup horizontalDpi="600" verticalDpi="600" orientation="landscape" scale="95" r:id="rId1"/>
  <headerFooter>
    <oddHeader>&amp;CCONECUH COUNTY BOARD OF EDUCATION
FUNDING AND EXPENDITURE REPORT FOR ACCOUNTABILITY
GOVERNMENTAL - GENERAL FUND TYPE BY FUND SOURCE
FOR THE FISCAL YEAR ENDED SEPTEMBER 30, 2021</oddHeader>
  </headerFooter>
  <rowBreaks count="2" manualBreakCount="2">
    <brk id="38" max="255" man="1"/>
    <brk id="74" max="255" man="1"/>
  </rowBreaks>
  <colBreaks count="5" manualBreakCount="5">
    <brk id="8" max="65535" man="1"/>
    <brk id="14" max="65535" man="1"/>
    <brk id="20" max="65535" man="1"/>
    <brk id="26" max="65535" man="1"/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BROCK</dc:creator>
  <cp:keywords/>
  <dc:description/>
  <cp:lastModifiedBy>Pam Brock</cp:lastModifiedBy>
  <cp:lastPrinted>2021-12-15T20:41:14Z</cp:lastPrinted>
  <dcterms:created xsi:type="dcterms:W3CDTF">2021-12-15T20:40:20Z</dcterms:created>
  <dcterms:modified xsi:type="dcterms:W3CDTF">2021-12-15T21:37:42Z</dcterms:modified>
  <cp:category/>
  <cp:version/>
  <cp:contentType/>
  <cp:contentStatus/>
</cp:coreProperties>
</file>