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<sst xmlns="http://schemas.openxmlformats.org/spreadsheetml/2006/main" count="329" uniqueCount="124">
  <si>
    <t>EXHIBIT A-I-II-A-1</t>
  </si>
  <si>
    <t>EXHIBIT A-I-II-A-2</t>
  </si>
  <si>
    <t>EXHIBIT A-I-II-A-3</t>
  </si>
  <si>
    <t>EXHIBIT A-I-II-A-4</t>
  </si>
  <si>
    <t>FUND TYPES</t>
  </si>
  <si>
    <t>GOVERNMENTAL - SPECIAL REVENUE</t>
  </si>
  <si>
    <t>DESCRIPTION - FUND SOURCE</t>
  </si>
  <si>
    <t>ACCT#</t>
  </si>
  <si>
    <t>1540-0</t>
  </si>
  <si>
    <t>1540-1</t>
  </si>
  <si>
    <t>3210-0</t>
  </si>
  <si>
    <t>3220-0</t>
  </si>
  <si>
    <t>3310-0</t>
  </si>
  <si>
    <t>3318-0</t>
  </si>
  <si>
    <t>4110-0</t>
  </si>
  <si>
    <t>4110-1</t>
  </si>
  <si>
    <t>4130-0</t>
  </si>
  <si>
    <t>4160-0</t>
  </si>
  <si>
    <t>4161-0</t>
  </si>
  <si>
    <t>4180-0</t>
  </si>
  <si>
    <t>4290-0</t>
  </si>
  <si>
    <t>4291-0</t>
  </si>
  <si>
    <t>4293-0</t>
  </si>
  <si>
    <t>4294-0</t>
  </si>
  <si>
    <t>4296-0</t>
  </si>
  <si>
    <t>5101-0</t>
  </si>
  <si>
    <t>5315-0</t>
  </si>
  <si>
    <t>5990-0</t>
  </si>
  <si>
    <t>6001-0</t>
  </si>
  <si>
    <t>7101-0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</si>
  <si>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</si>
  <si>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</si>
  <si>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</si>
  <si>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</si>
  <si>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</si>
  <si>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</si>
  <si>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</si>
  <si>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</si>
  <si>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</si>
  <si>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</si>
  <si>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</si>
  <si>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</si>
  <si>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</si>
  <si>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</si>
  <si>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</si>
  <si>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</si>
  <si>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</si>
  <si>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</si>
  <si>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</si>
  <si>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</si>
  <si>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</si>
  <si>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</si>
  <si>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</si>
  <si>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</si>
  <si>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</si>
  <si>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</si>
  <si>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</si>
  <si>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</si>
  <si>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</si>
  <si>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</si>
  <si>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</si>
  <si>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</si>
  <si>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</si>
  <si>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</si>
  <si>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</si>
  <si>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</si>
  <si>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</si>
  <si>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</si>
  <si>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A-I-II-B-1</t>
  </si>
  <si>
    <t>EXHIBIT A-I-II-B-2</t>
  </si>
  <si>
    <t>EXHIBIT A-I-II-B-3</t>
  </si>
  <si>
    <t>EXHIBIT A-I-II-B-4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</si>
  <si>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</si>
  <si>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</si>
  <si>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</si>
  <si>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</si>
  <si>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</si>
  <si>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</si>
  <si>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</si>
  <si>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</si>
  <si>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</si>
  <si>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</si>
  <si>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</si>
  <si>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</si>
  <si>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</si>
  <si>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</si>
  <si>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</si>
  <si>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</si>
  <si>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</si>
  <si>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</si>
  <si>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</si>
  <si>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</si>
  <si>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</si>
  <si>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</si>
  <si>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</si>
  <si>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A-I-II-C-1</t>
  </si>
  <si>
    <t>EXHIBIT A-I-II-C-2</t>
  </si>
  <si>
    <t>EXHIBIT A-I-II-C-3</t>
  </si>
  <si>
    <t>EXHIBIT A-I-II-C-4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</si>
  <si>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</si>
  <si>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</si>
  <si>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</si>
  <si>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</si>
  <si>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</si>
  <si>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</si>
  <si>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</si>
  <si>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</si>
  <si>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</si>
  <si>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</si>
  <si>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</si>
  <si>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</si>
  <si>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</si>
  <si>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</si>
  <si>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</si>
  <si>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</si>
  <si>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</si>
  <si>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</si>
  <si>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</si>
  <si>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</si>
  <si>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</si>
  <si>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</si>
  <si>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</si>
  <si>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</si>
  <si>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SEPTEMBER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</si>
</sst>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5" width="14.7109375" style="0" customWidth="1"/>
  </cols>
  <sheetData>
    <row r="1" spans="1:26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</row>
    <row r="2" spans="1:26" ht="15">
      <c r="A2" s="2" t="s">
        <v>4</v>
      </c>
      <c r="B2" s="1"/>
      <c r="C2" s="8" t="s">
        <v>5</v>
      </c>
      <c r="D2" s="8"/>
      <c r="E2" s="8"/>
      <c r="F2" s="8"/>
      <c r="G2" s="8"/>
      <c r="H2" s="1"/>
      <c r="I2" s="8" t="s">
        <v>5</v>
      </c>
      <c r="J2" s="8"/>
      <c r="K2" s="8"/>
      <c r="L2" s="8"/>
      <c r="M2" s="8"/>
      <c r="N2" s="1"/>
      <c r="O2" s="8" t="s">
        <v>5</v>
      </c>
      <c r="P2" s="8"/>
      <c r="Q2" s="8"/>
      <c r="R2" s="8"/>
      <c r="S2" s="8"/>
      <c r="T2" s="1"/>
      <c r="U2" s="7" t="s">
        <v>5</v>
      </c>
      <c r="V2" s="7"/>
      <c r="W2" s="7"/>
      <c r="X2" s="7"/>
      <c r="Y2" s="7"/>
      <c r="Z2" s="1"/>
    </row>
    <row r="3" spans="1:26" ht="15">
      <c r="A3" s="2" t="s">
        <v>6</v>
      </c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  <c r="X3" s="3" t="s">
        <v>29</v>
      </c>
      <c r="Y3" s="3" t="s">
        <v>30</v>
      </c>
      <c r="Z3" s="1"/>
    </row>
    <row r="4" spans="1:26" ht="15">
      <c r="A4" s="2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 t="s">
        <v>32</v>
      </c>
      <c r="C5" s="3" t="s">
        <v>33</v>
      </c>
      <c r="D5" s="3" t="s">
        <v>33</v>
      </c>
      <c r="E5" s="3" t="s">
        <v>33</v>
      </c>
      <c r="F5" s="3" t="s">
        <v>33</v>
      </c>
      <c r="G5" s="3" t="s">
        <v>33</v>
      </c>
      <c r="H5" s="3" t="s">
        <v>33</v>
      </c>
      <c r="I5" s="3" t="s">
        <v>33</v>
      </c>
      <c r="J5" s="3" t="s">
        <v>33</v>
      </c>
      <c r="K5" s="3" t="s">
        <v>33</v>
      </c>
      <c r="L5" s="3" t="s">
        <v>33</v>
      </c>
      <c r="M5" s="3" t="s">
        <v>33</v>
      </c>
      <c r="N5" s="3" t="s">
        <v>33</v>
      </c>
      <c r="O5" s="3" t="s">
        <v>33</v>
      </c>
      <c r="P5" s="3" t="s">
        <v>33</v>
      </c>
      <c r="Q5" s="3" t="s">
        <v>33</v>
      </c>
      <c r="R5" s="3" t="s">
        <v>33</v>
      </c>
      <c r="S5" s="3" t="s">
        <v>33</v>
      </c>
      <c r="T5" s="3" t="s">
        <v>33</v>
      </c>
      <c r="U5" s="3" t="s">
        <v>33</v>
      </c>
      <c r="V5" s="3" t="s">
        <v>33</v>
      </c>
      <c r="W5" s="3" t="s">
        <v>33</v>
      </c>
      <c r="X5" s="3" t="s">
        <v>33</v>
      </c>
      <c r="Y5" s="3" t="s">
        <v>33</v>
      </c>
      <c r="Z5" s="1"/>
    </row>
    <row r="6" spans="1:26" ht="9.75" customHeight="1">
      <c r="A6" s="4" t="s">
        <v>34</v>
      </c>
      <c r="B6" s="5" t="s">
        <v>35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4" t="s">
        <v>36</v>
      </c>
      <c r="B7" s="5" t="s">
        <v>37</v>
      </c>
      <c r="C7" s="6">
        <v>48707.12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f>C7+D7+E7+F7+G7+H7+I7+J7+K7+L7+M7+N7+O7+P7+Q7+R7+S7+T7+U7+V7+W7+X7</f>
        <v>48707.12</v>
      </c>
      <c r="Z7" s="1"/>
    </row>
    <row r="8" spans="1:26" ht="9.75" customHeight="1">
      <c r="A8" s="4" t="s">
        <v>38</v>
      </c>
      <c r="B8" s="5" t="s">
        <v>39</v>
      </c>
      <c r="C8" s="6">
        <v>0</v>
      </c>
      <c r="D8" s="6">
        <v>0</v>
      </c>
      <c r="E8" s="6">
        <v>482327.27</v>
      </c>
      <c r="F8" s="6">
        <v>17184.81</v>
      </c>
      <c r="G8" s="6">
        <v>22051.15</v>
      </c>
      <c r="H8" s="6">
        <v>0</v>
      </c>
      <c r="I8" s="6">
        <v>962754.52</v>
      </c>
      <c r="J8" s="6">
        <v>0</v>
      </c>
      <c r="K8" s="6">
        <v>38659.77</v>
      </c>
      <c r="L8" s="6">
        <v>45993.27</v>
      </c>
      <c r="M8" s="6">
        <v>0</v>
      </c>
      <c r="N8" s="6">
        <v>4398.79</v>
      </c>
      <c r="O8" s="6">
        <v>323453.28</v>
      </c>
      <c r="P8" s="6">
        <v>38452.34</v>
      </c>
      <c r="Q8" s="6">
        <v>223023.97</v>
      </c>
      <c r="R8" s="6">
        <v>332544</v>
      </c>
      <c r="S8" s="6">
        <v>784951.7</v>
      </c>
      <c r="T8" s="6">
        <v>719171.87</v>
      </c>
      <c r="U8" s="6">
        <v>312073.61</v>
      </c>
      <c r="V8" s="6">
        <v>86322.06</v>
      </c>
      <c r="W8" s="6">
        <v>0</v>
      </c>
      <c r="X8" s="6">
        <v>0</v>
      </c>
      <c r="Y8" s="6">
        <f>C8+D8+E8+F8+G8+H8+I8+J8+K8+L8+M8+N8+O8+P8+Q8+R8+S8+T8+U8+V8+W8+X8</f>
        <v>4393362.41</v>
      </c>
      <c r="Z8" s="1"/>
    </row>
    <row r="9" spans="1:26" ht="9.75" customHeight="1">
      <c r="A9" s="4" t="s">
        <v>40</v>
      </c>
      <c r="B9" s="5" t="s">
        <v>41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13879.52</v>
      </c>
      <c r="U9" s="6">
        <v>0</v>
      </c>
      <c r="V9" s="6">
        <v>0</v>
      </c>
      <c r="W9" s="6">
        <v>0</v>
      </c>
      <c r="X9" s="6">
        <v>0</v>
      </c>
      <c r="Y9" s="6">
        <f>C9+D9+E9+F9+G9+H9+I9+J9+K9+L9+M9+N9+O9+P9+Q9+R9+S9+T9+U9+V9+W9+X9</f>
        <v>13879.52</v>
      </c>
      <c r="Z9" s="1"/>
    </row>
    <row r="10" spans="1:26" ht="9.75" customHeight="1">
      <c r="A10" s="4" t="s">
        <v>42</v>
      </c>
      <c r="B10" s="5" t="s">
        <v>43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f>C10+D10+E10+F10+G10+H10+I10+J10+K10+L10+M10+N10+O10+P10+Q10+R10+S10+T10+U10+V10+W10+X10</f>
        <v>0</v>
      </c>
      <c r="Z10" s="1"/>
    </row>
    <row r="11" spans="1:26" ht="9.75" customHeight="1">
      <c r="A11" s="4" t="s">
        <v>44</v>
      </c>
      <c r="B11" s="1"/>
      <c r="C11" s="6">
        <f aca="true" t="shared" si="0" ref="C11:X11">+SUM(C7:C10)</f>
        <v>48707.12</v>
      </c>
      <c r="D11" s="6">
        <f t="shared" si="0"/>
        <v>0</v>
      </c>
      <c r="E11" s="6">
        <f t="shared" si="0"/>
        <v>482327.27</v>
      </c>
      <c r="F11" s="6">
        <f t="shared" si="0"/>
        <v>17184.81</v>
      </c>
      <c r="G11" s="6">
        <f t="shared" si="0"/>
        <v>22051.15</v>
      </c>
      <c r="H11" s="6">
        <f t="shared" si="0"/>
        <v>0</v>
      </c>
      <c r="I11" s="6">
        <f t="shared" si="0"/>
        <v>962754.52</v>
      </c>
      <c r="J11" s="6">
        <f t="shared" si="0"/>
        <v>0</v>
      </c>
      <c r="K11" s="6">
        <f t="shared" si="0"/>
        <v>38659.77</v>
      </c>
      <c r="L11" s="6">
        <f t="shared" si="0"/>
        <v>45993.27</v>
      </c>
      <c r="M11" s="6">
        <f t="shared" si="0"/>
        <v>0</v>
      </c>
      <c r="N11" s="6">
        <f t="shared" si="0"/>
        <v>4398.79</v>
      </c>
      <c r="O11" s="6">
        <f t="shared" si="0"/>
        <v>323453.28</v>
      </c>
      <c r="P11" s="6">
        <f t="shared" si="0"/>
        <v>38452.34</v>
      </c>
      <c r="Q11" s="6">
        <f t="shared" si="0"/>
        <v>223023.97</v>
      </c>
      <c r="R11" s="6">
        <f t="shared" si="0"/>
        <v>332544</v>
      </c>
      <c r="S11" s="6">
        <f t="shared" si="0"/>
        <v>784951.7</v>
      </c>
      <c r="T11" s="6">
        <f t="shared" si="0"/>
        <v>733051.39</v>
      </c>
      <c r="U11" s="6">
        <f t="shared" si="0"/>
        <v>312073.61</v>
      </c>
      <c r="V11" s="6">
        <f t="shared" si="0"/>
        <v>86322.06</v>
      </c>
      <c r="W11" s="6">
        <f t="shared" si="0"/>
        <v>0</v>
      </c>
      <c r="X11" s="6">
        <f t="shared" si="0"/>
        <v>0</v>
      </c>
      <c r="Y11" s="6">
        <f>C11+D11+E11+F11+G11+H11+I11+J11+K11+L11+M11+N11+O11+P11+Q11+R11+S11+T11+U11+V11+W11+X11</f>
        <v>4455949.05</v>
      </c>
      <c r="Z11" s="1"/>
    </row>
    <row r="12" spans="1:26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>
      <c r="A13" s="4" t="s">
        <v>45</v>
      </c>
      <c r="B13" s="5" t="s">
        <v>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>
      <c r="A14" s="4" t="s">
        <v>47</v>
      </c>
      <c r="B14" s="5" t="s">
        <v>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>
      <c r="A15" s="4" t="s">
        <v>49</v>
      </c>
      <c r="B15" s="5" t="s">
        <v>50</v>
      </c>
      <c r="C15" s="6">
        <v>35000.04</v>
      </c>
      <c r="D15" s="6">
        <v>0</v>
      </c>
      <c r="E15" s="6">
        <v>98825.3</v>
      </c>
      <c r="F15" s="6">
        <v>0</v>
      </c>
      <c r="G15" s="6">
        <v>0</v>
      </c>
      <c r="H15" s="6">
        <v>0</v>
      </c>
      <c r="I15" s="6">
        <v>181635.25</v>
      </c>
      <c r="J15" s="6">
        <v>0</v>
      </c>
      <c r="K15" s="6">
        <v>20750</v>
      </c>
      <c r="L15" s="6">
        <v>0</v>
      </c>
      <c r="M15" s="6">
        <v>0</v>
      </c>
      <c r="N15" s="6">
        <v>0</v>
      </c>
      <c r="O15" s="6">
        <v>955.5</v>
      </c>
      <c r="P15" s="6">
        <v>4950</v>
      </c>
      <c r="Q15" s="6">
        <v>0</v>
      </c>
      <c r="R15" s="6">
        <v>0</v>
      </c>
      <c r="S15" s="6">
        <v>129930.08</v>
      </c>
      <c r="T15" s="6">
        <v>0</v>
      </c>
      <c r="U15" s="6">
        <v>0</v>
      </c>
      <c r="V15" s="6">
        <v>58720.87</v>
      </c>
      <c r="W15" s="6">
        <v>0</v>
      </c>
      <c r="X15" s="6">
        <v>0</v>
      </c>
      <c r="Y15" s="6">
        <f aca="true" t="shared" si="1" ref="Y15:Y21">C15+D15+E15+F15+G15+H15+I15+J15+K15+L15+M15+N15+O15+P15+Q15+R15+S15+T15+U15+V15+W15+X15</f>
        <v>530767.04</v>
      </c>
      <c r="Z15" s="1"/>
    </row>
    <row r="16" spans="1:26" ht="9.75" customHeight="1">
      <c r="A16" s="4" t="s">
        <v>51</v>
      </c>
      <c r="B16" s="5" t="s">
        <v>52</v>
      </c>
      <c r="C16" s="6">
        <v>16635</v>
      </c>
      <c r="D16" s="6">
        <v>0</v>
      </c>
      <c r="E16" s="6">
        <v>43793.91</v>
      </c>
      <c r="F16" s="6">
        <v>0</v>
      </c>
      <c r="G16" s="6">
        <v>0</v>
      </c>
      <c r="H16" s="6">
        <v>0</v>
      </c>
      <c r="I16" s="6">
        <v>68257.17</v>
      </c>
      <c r="J16" s="6">
        <v>0</v>
      </c>
      <c r="K16" s="6">
        <v>3891.74</v>
      </c>
      <c r="L16" s="6">
        <v>0</v>
      </c>
      <c r="M16" s="6">
        <v>0</v>
      </c>
      <c r="N16" s="6">
        <v>0</v>
      </c>
      <c r="O16" s="6">
        <v>90.6</v>
      </c>
      <c r="P16" s="6">
        <v>973.45</v>
      </c>
      <c r="Q16" s="6">
        <v>0</v>
      </c>
      <c r="R16" s="6">
        <v>0</v>
      </c>
      <c r="S16" s="6">
        <v>36658.89</v>
      </c>
      <c r="T16" s="6">
        <v>0</v>
      </c>
      <c r="U16" s="6">
        <v>0</v>
      </c>
      <c r="V16" s="6">
        <v>21171.25</v>
      </c>
      <c r="W16" s="6">
        <v>0</v>
      </c>
      <c r="X16" s="6">
        <v>0</v>
      </c>
      <c r="Y16" s="6">
        <f t="shared" si="1"/>
        <v>191472.01</v>
      </c>
      <c r="Z16" s="1"/>
    </row>
    <row r="17" spans="1:26" ht="9.75" customHeight="1">
      <c r="A17" s="4" t="s">
        <v>53</v>
      </c>
      <c r="B17" s="5" t="s">
        <v>54</v>
      </c>
      <c r="C17" s="6">
        <v>0</v>
      </c>
      <c r="D17" s="6">
        <v>0</v>
      </c>
      <c r="E17" s="6">
        <v>36034.45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1056.08</v>
      </c>
      <c r="L17" s="6">
        <v>975</v>
      </c>
      <c r="M17" s="6">
        <v>0</v>
      </c>
      <c r="N17" s="6">
        <v>0</v>
      </c>
      <c r="O17" s="6">
        <v>7383.15</v>
      </c>
      <c r="P17" s="6">
        <v>0</v>
      </c>
      <c r="Q17" s="6">
        <v>0</v>
      </c>
      <c r="R17" s="6">
        <v>0</v>
      </c>
      <c r="S17" s="6">
        <v>2650.28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f t="shared" si="1"/>
        <v>48098.96</v>
      </c>
      <c r="Z17" s="1"/>
    </row>
    <row r="18" spans="1:26" ht="9.75" customHeight="1">
      <c r="A18" s="4" t="s">
        <v>55</v>
      </c>
      <c r="B18" s="5" t="s">
        <v>56</v>
      </c>
      <c r="C18" s="6">
        <v>2072.45</v>
      </c>
      <c r="D18" s="6">
        <v>12198.28</v>
      </c>
      <c r="E18" s="6">
        <v>10012.01</v>
      </c>
      <c r="F18" s="6">
        <v>0</v>
      </c>
      <c r="G18" s="6">
        <v>20231.75</v>
      </c>
      <c r="H18" s="6">
        <v>0</v>
      </c>
      <c r="I18" s="6">
        <v>182681.92</v>
      </c>
      <c r="J18" s="6">
        <v>7990.62</v>
      </c>
      <c r="K18" s="6">
        <v>12.07</v>
      </c>
      <c r="L18" s="6">
        <v>0</v>
      </c>
      <c r="M18" s="6">
        <v>0</v>
      </c>
      <c r="N18" s="6">
        <v>3898.79</v>
      </c>
      <c r="O18" s="6">
        <v>70686.93</v>
      </c>
      <c r="P18" s="6">
        <v>27528.89</v>
      </c>
      <c r="Q18" s="6">
        <v>0</v>
      </c>
      <c r="R18" s="6">
        <v>0</v>
      </c>
      <c r="S18" s="6">
        <v>357939.17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f t="shared" si="1"/>
        <v>695252.88</v>
      </c>
      <c r="Z18" s="1"/>
    </row>
    <row r="19" spans="1:26" ht="9.75" customHeight="1">
      <c r="A19" s="4" t="s">
        <v>57</v>
      </c>
      <c r="B19" s="5" t="s">
        <v>58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f t="shared" si="1"/>
        <v>0</v>
      </c>
      <c r="Z19" s="1"/>
    </row>
    <row r="20" spans="1:26" ht="9.75" customHeight="1">
      <c r="A20" s="4" t="s">
        <v>59</v>
      </c>
      <c r="B20" s="5" t="s">
        <v>60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f t="shared" si="1"/>
        <v>0</v>
      </c>
      <c r="Z20" s="1"/>
    </row>
    <row r="21" spans="1:26" ht="9.75" customHeight="1">
      <c r="A21" s="4" t="s">
        <v>61</v>
      </c>
      <c r="B21" s="1"/>
      <c r="C21" s="6">
        <f aca="true" t="shared" si="2" ref="C21:X21">+SUM(C15:C20)</f>
        <v>53707.49</v>
      </c>
      <c r="D21" s="6">
        <f t="shared" si="2"/>
        <v>12198.28</v>
      </c>
      <c r="E21" s="6">
        <f t="shared" si="2"/>
        <v>188665.67000000004</v>
      </c>
      <c r="F21" s="6">
        <f t="shared" si="2"/>
        <v>0</v>
      </c>
      <c r="G21" s="6">
        <f t="shared" si="2"/>
        <v>20231.75</v>
      </c>
      <c r="H21" s="6">
        <f t="shared" si="2"/>
        <v>0</v>
      </c>
      <c r="I21" s="6">
        <f t="shared" si="2"/>
        <v>432574.33999999997</v>
      </c>
      <c r="J21" s="6">
        <f t="shared" si="2"/>
        <v>7990.62</v>
      </c>
      <c r="K21" s="6">
        <f t="shared" si="2"/>
        <v>25709.89</v>
      </c>
      <c r="L21" s="6">
        <f t="shared" si="2"/>
        <v>975</v>
      </c>
      <c r="M21" s="6">
        <f t="shared" si="2"/>
        <v>0</v>
      </c>
      <c r="N21" s="6">
        <f t="shared" si="2"/>
        <v>3898.79</v>
      </c>
      <c r="O21" s="6">
        <f t="shared" si="2"/>
        <v>79116.18</v>
      </c>
      <c r="P21" s="6">
        <f t="shared" si="2"/>
        <v>33452.34</v>
      </c>
      <c r="Q21" s="6">
        <f t="shared" si="2"/>
        <v>0</v>
      </c>
      <c r="R21" s="6">
        <f t="shared" si="2"/>
        <v>0</v>
      </c>
      <c r="S21" s="6">
        <f t="shared" si="2"/>
        <v>527178.4199999999</v>
      </c>
      <c r="T21" s="6">
        <f t="shared" si="2"/>
        <v>0</v>
      </c>
      <c r="U21" s="6">
        <f t="shared" si="2"/>
        <v>0</v>
      </c>
      <c r="V21" s="6">
        <f t="shared" si="2"/>
        <v>79892.12</v>
      </c>
      <c r="W21" s="6">
        <f t="shared" si="2"/>
        <v>0</v>
      </c>
      <c r="X21" s="6">
        <f t="shared" si="2"/>
        <v>0</v>
      </c>
      <c r="Y21" s="6">
        <f t="shared" si="1"/>
        <v>1465590.8900000001</v>
      </c>
      <c r="Z21" s="1"/>
    </row>
    <row r="22" spans="1:26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>
      <c r="A23" s="4" t="s">
        <v>62</v>
      </c>
      <c r="B23" s="5" t="s">
        <v>63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>
      <c r="A24" s="4" t="s">
        <v>49</v>
      </c>
      <c r="B24" s="5" t="s">
        <v>50</v>
      </c>
      <c r="C24" s="6">
        <v>0</v>
      </c>
      <c r="D24" s="6">
        <v>0</v>
      </c>
      <c r="E24" s="6">
        <v>99136.81</v>
      </c>
      <c r="F24" s="6">
        <v>0</v>
      </c>
      <c r="G24" s="6">
        <v>0</v>
      </c>
      <c r="H24" s="6">
        <v>0</v>
      </c>
      <c r="I24" s="6">
        <v>24690.18</v>
      </c>
      <c r="J24" s="6">
        <v>2500</v>
      </c>
      <c r="K24" s="6">
        <v>0</v>
      </c>
      <c r="L24" s="6">
        <v>2544</v>
      </c>
      <c r="M24" s="6">
        <v>18930</v>
      </c>
      <c r="N24" s="6">
        <v>0</v>
      </c>
      <c r="O24" s="6">
        <v>4930.54</v>
      </c>
      <c r="P24" s="6">
        <v>0</v>
      </c>
      <c r="Q24" s="6">
        <v>38080.24</v>
      </c>
      <c r="R24" s="6">
        <v>0</v>
      </c>
      <c r="S24" s="6">
        <v>20215</v>
      </c>
      <c r="T24" s="6">
        <v>0</v>
      </c>
      <c r="U24" s="6">
        <v>138121.38</v>
      </c>
      <c r="V24" s="6">
        <v>0</v>
      </c>
      <c r="W24" s="6">
        <v>0</v>
      </c>
      <c r="X24" s="6">
        <v>0</v>
      </c>
      <c r="Y24" s="6">
        <f aca="true" t="shared" si="3" ref="Y24:Y30">C24+D24+E24+F24+G24+H24+I24+J24+K24+L24+M24+N24+O24+P24+Q24+R24+S24+T24+U24+V24+W24+X24</f>
        <v>349148.15</v>
      </c>
      <c r="Z24" s="1"/>
    </row>
    <row r="25" spans="1:26" ht="9.75" customHeight="1">
      <c r="A25" s="4" t="s">
        <v>51</v>
      </c>
      <c r="B25" s="5" t="s">
        <v>52</v>
      </c>
      <c r="C25" s="6">
        <v>0</v>
      </c>
      <c r="D25" s="6">
        <v>0</v>
      </c>
      <c r="E25" s="6">
        <v>30438.5</v>
      </c>
      <c r="F25" s="6">
        <v>0</v>
      </c>
      <c r="G25" s="6">
        <v>0</v>
      </c>
      <c r="H25" s="6">
        <v>0</v>
      </c>
      <c r="I25" s="6">
        <v>12104.4</v>
      </c>
      <c r="J25" s="6">
        <v>619.4</v>
      </c>
      <c r="K25" s="6">
        <v>0</v>
      </c>
      <c r="L25" s="6">
        <v>214.24</v>
      </c>
      <c r="M25" s="6">
        <v>3765.94</v>
      </c>
      <c r="N25" s="6">
        <v>0</v>
      </c>
      <c r="O25" s="6">
        <v>0</v>
      </c>
      <c r="P25" s="6">
        <v>0</v>
      </c>
      <c r="Q25" s="6">
        <v>13265.64</v>
      </c>
      <c r="R25" s="6">
        <v>0</v>
      </c>
      <c r="S25" s="6">
        <v>3754.35</v>
      </c>
      <c r="T25" s="6">
        <v>0</v>
      </c>
      <c r="U25" s="6">
        <v>59550.18</v>
      </c>
      <c r="V25" s="6">
        <v>0</v>
      </c>
      <c r="W25" s="6">
        <v>0</v>
      </c>
      <c r="X25" s="6">
        <v>0</v>
      </c>
      <c r="Y25" s="6">
        <f t="shared" si="3"/>
        <v>123712.65</v>
      </c>
      <c r="Z25" s="1"/>
    </row>
    <row r="26" spans="1:26" ht="9.75" customHeight="1">
      <c r="A26" s="4" t="s">
        <v>53</v>
      </c>
      <c r="B26" s="5" t="s">
        <v>54</v>
      </c>
      <c r="C26" s="6">
        <v>283.88</v>
      </c>
      <c r="D26" s="6">
        <v>0</v>
      </c>
      <c r="E26" s="6">
        <v>29647.06</v>
      </c>
      <c r="F26" s="6">
        <v>0</v>
      </c>
      <c r="G26" s="6">
        <v>1096.54</v>
      </c>
      <c r="H26" s="6">
        <v>0</v>
      </c>
      <c r="I26" s="6">
        <v>12130.16</v>
      </c>
      <c r="J26" s="6">
        <v>0</v>
      </c>
      <c r="K26" s="6">
        <v>4961.83</v>
      </c>
      <c r="L26" s="6">
        <v>18810</v>
      </c>
      <c r="M26" s="6">
        <v>0</v>
      </c>
      <c r="N26" s="6">
        <v>0</v>
      </c>
      <c r="O26" s="6">
        <v>0</v>
      </c>
      <c r="P26" s="6">
        <v>0</v>
      </c>
      <c r="Q26" s="6">
        <v>2550</v>
      </c>
      <c r="R26" s="6">
        <v>0</v>
      </c>
      <c r="S26" s="6">
        <v>1647.22</v>
      </c>
      <c r="T26" s="6">
        <v>0</v>
      </c>
      <c r="U26" s="6">
        <v>12329.15</v>
      </c>
      <c r="V26" s="6">
        <v>0</v>
      </c>
      <c r="W26" s="6">
        <v>0</v>
      </c>
      <c r="X26" s="6">
        <v>0</v>
      </c>
      <c r="Y26" s="6">
        <f t="shared" si="3"/>
        <v>83455.84</v>
      </c>
      <c r="Z26" s="1"/>
    </row>
    <row r="27" spans="1:26" ht="9.75" customHeight="1">
      <c r="A27" s="4" t="s">
        <v>55</v>
      </c>
      <c r="B27" s="5" t="s">
        <v>56</v>
      </c>
      <c r="C27" s="6">
        <v>0</v>
      </c>
      <c r="D27" s="6">
        <v>0</v>
      </c>
      <c r="E27" s="6">
        <v>15266.81</v>
      </c>
      <c r="F27" s="6">
        <v>0</v>
      </c>
      <c r="G27" s="6">
        <v>271.5</v>
      </c>
      <c r="H27" s="6">
        <v>0</v>
      </c>
      <c r="I27" s="6">
        <v>15047.1</v>
      </c>
      <c r="J27" s="6">
        <v>0</v>
      </c>
      <c r="K27" s="6">
        <v>0</v>
      </c>
      <c r="L27" s="6">
        <v>7998.89</v>
      </c>
      <c r="M27" s="6">
        <v>0</v>
      </c>
      <c r="N27" s="6">
        <v>0</v>
      </c>
      <c r="O27" s="6">
        <v>50563.69</v>
      </c>
      <c r="P27" s="6">
        <v>0</v>
      </c>
      <c r="Q27" s="6">
        <v>169366.5</v>
      </c>
      <c r="R27" s="6">
        <v>332528.26</v>
      </c>
      <c r="S27" s="6">
        <v>0</v>
      </c>
      <c r="T27" s="6">
        <v>0</v>
      </c>
      <c r="U27" s="6">
        <v>2374.27</v>
      </c>
      <c r="V27" s="6">
        <v>0</v>
      </c>
      <c r="W27" s="6">
        <v>0</v>
      </c>
      <c r="X27" s="6">
        <v>0</v>
      </c>
      <c r="Y27" s="6">
        <f t="shared" si="3"/>
        <v>593417.02</v>
      </c>
      <c r="Z27" s="1"/>
    </row>
    <row r="28" spans="1:26" ht="9.75" customHeight="1">
      <c r="A28" s="4" t="s">
        <v>57</v>
      </c>
      <c r="B28" s="5" t="s">
        <v>58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f t="shared" si="3"/>
        <v>0</v>
      </c>
      <c r="Z28" s="1"/>
    </row>
    <row r="29" spans="1:26" ht="9.75" customHeight="1">
      <c r="A29" s="4" t="s">
        <v>59</v>
      </c>
      <c r="B29" s="5" t="s">
        <v>60</v>
      </c>
      <c r="C29" s="6">
        <v>0</v>
      </c>
      <c r="D29" s="6">
        <v>0</v>
      </c>
      <c r="E29" s="6">
        <v>0</v>
      </c>
      <c r="F29" s="6">
        <v>0</v>
      </c>
      <c r="G29" s="6">
        <v>2045</v>
      </c>
      <c r="H29" s="6">
        <v>0</v>
      </c>
      <c r="I29" s="6">
        <v>0</v>
      </c>
      <c r="J29" s="6">
        <v>0</v>
      </c>
      <c r="K29" s="6">
        <v>100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f t="shared" si="3"/>
        <v>2145</v>
      </c>
      <c r="Z29" s="1"/>
    </row>
    <row r="30" spans="1:26" ht="9.75" customHeight="1">
      <c r="A30" s="4" t="s">
        <v>64</v>
      </c>
      <c r="B30" s="1"/>
      <c r="C30" s="6">
        <f aca="true" t="shared" si="4" ref="C30:X30">+SUM(C24:C29)</f>
        <v>283.88</v>
      </c>
      <c r="D30" s="6">
        <f t="shared" si="4"/>
        <v>0</v>
      </c>
      <c r="E30" s="6">
        <f t="shared" si="4"/>
        <v>174489.18</v>
      </c>
      <c r="F30" s="6">
        <f t="shared" si="4"/>
        <v>0</v>
      </c>
      <c r="G30" s="6">
        <f t="shared" si="4"/>
        <v>3413.04</v>
      </c>
      <c r="H30" s="6">
        <f t="shared" si="4"/>
        <v>0</v>
      </c>
      <c r="I30" s="6">
        <f t="shared" si="4"/>
        <v>63971.840000000004</v>
      </c>
      <c r="J30" s="6">
        <f t="shared" si="4"/>
        <v>3119.4</v>
      </c>
      <c r="K30" s="6">
        <f t="shared" si="4"/>
        <v>5061.83</v>
      </c>
      <c r="L30" s="6">
        <f t="shared" si="4"/>
        <v>29567.129999999997</v>
      </c>
      <c r="M30" s="6">
        <f t="shared" si="4"/>
        <v>22695.94</v>
      </c>
      <c r="N30" s="6">
        <f t="shared" si="4"/>
        <v>0</v>
      </c>
      <c r="O30" s="6">
        <f t="shared" si="4"/>
        <v>55494.23</v>
      </c>
      <c r="P30" s="6">
        <f t="shared" si="4"/>
        <v>0</v>
      </c>
      <c r="Q30" s="6">
        <f t="shared" si="4"/>
        <v>223262.38</v>
      </c>
      <c r="R30" s="6">
        <f t="shared" si="4"/>
        <v>332528.26</v>
      </c>
      <c r="S30" s="6">
        <f t="shared" si="4"/>
        <v>25616.57</v>
      </c>
      <c r="T30" s="6">
        <f t="shared" si="4"/>
        <v>0</v>
      </c>
      <c r="U30" s="6">
        <f t="shared" si="4"/>
        <v>212374.97999999998</v>
      </c>
      <c r="V30" s="6">
        <f t="shared" si="4"/>
        <v>0</v>
      </c>
      <c r="W30" s="6">
        <f t="shared" si="4"/>
        <v>0</v>
      </c>
      <c r="X30" s="6">
        <f t="shared" si="4"/>
        <v>0</v>
      </c>
      <c r="Y30" s="6">
        <f t="shared" si="3"/>
        <v>1151878.66</v>
      </c>
      <c r="Z30" s="1"/>
    </row>
    <row r="31" spans="1:26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>
      <c r="A32" s="4" t="s">
        <v>65</v>
      </c>
      <c r="B32" s="5" t="s">
        <v>66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>
      <c r="A33" s="4" t="s">
        <v>49</v>
      </c>
      <c r="B33" s="5" t="s">
        <v>50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5690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f aca="true" t="shared" si="5" ref="Y33:Y39">C33+D33+E33+F33+G33+H33+I33+J33+K33+L33+M33+N33+O33+P33+Q33+R33+S33+T33+U33+V33+W33+X33</f>
        <v>5690</v>
      </c>
      <c r="Z33" s="1"/>
    </row>
    <row r="34" spans="1:26" ht="9.75" customHeight="1">
      <c r="A34" s="4" t="s">
        <v>51</v>
      </c>
      <c r="B34" s="5" t="s">
        <v>52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737.21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f t="shared" si="5"/>
        <v>737.21</v>
      </c>
      <c r="Z34" s="1"/>
    </row>
    <row r="35" spans="1:26" ht="9.75" customHeight="1">
      <c r="A35" s="4" t="s">
        <v>53</v>
      </c>
      <c r="B35" s="5" t="s">
        <v>54</v>
      </c>
      <c r="C35" s="6">
        <v>0</v>
      </c>
      <c r="D35" s="6">
        <v>0</v>
      </c>
      <c r="E35" s="6">
        <v>1217.04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f t="shared" si="5"/>
        <v>1217.04</v>
      </c>
      <c r="Z35" s="1"/>
    </row>
    <row r="36" spans="1:26" ht="9.75" customHeight="1">
      <c r="A36" s="4" t="s">
        <v>55</v>
      </c>
      <c r="B36" s="5" t="s">
        <v>56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15027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1000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f t="shared" si="5"/>
        <v>16027</v>
      </c>
      <c r="Z36" s="1"/>
    </row>
    <row r="37" spans="1:26" ht="9.75" customHeight="1">
      <c r="A37" s="4" t="s">
        <v>57</v>
      </c>
      <c r="B37" s="5" t="s">
        <v>58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f t="shared" si="5"/>
        <v>0</v>
      </c>
      <c r="Z37" s="1"/>
    </row>
    <row r="38" spans="1:26" ht="9.75" customHeight="1">
      <c r="A38" s="4" t="s">
        <v>59</v>
      </c>
      <c r="B38" s="5" t="s">
        <v>60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f t="shared" si="5"/>
        <v>0</v>
      </c>
      <c r="Z38" s="1"/>
    </row>
    <row r="39" spans="1:26" ht="9.75" customHeight="1">
      <c r="A39" s="4" t="s">
        <v>67</v>
      </c>
      <c r="B39" s="1"/>
      <c r="C39" s="6">
        <f aca="true" t="shared" si="6" ref="C39:X39">+SUM(C33:C38)</f>
        <v>0</v>
      </c>
      <c r="D39" s="6">
        <f t="shared" si="6"/>
        <v>0</v>
      </c>
      <c r="E39" s="6">
        <f t="shared" si="6"/>
        <v>1217.04</v>
      </c>
      <c r="F39" s="6">
        <f t="shared" si="6"/>
        <v>0</v>
      </c>
      <c r="G39" s="6">
        <f t="shared" si="6"/>
        <v>0</v>
      </c>
      <c r="H39" s="6">
        <f t="shared" si="6"/>
        <v>0</v>
      </c>
      <c r="I39" s="6">
        <f t="shared" si="6"/>
        <v>0</v>
      </c>
      <c r="J39" s="6">
        <f t="shared" si="6"/>
        <v>0</v>
      </c>
      <c r="K39" s="6">
        <f t="shared" si="6"/>
        <v>0</v>
      </c>
      <c r="L39" s="6">
        <f t="shared" si="6"/>
        <v>15027</v>
      </c>
      <c r="M39" s="6">
        <f t="shared" si="6"/>
        <v>0</v>
      </c>
      <c r="N39" s="6">
        <f t="shared" si="6"/>
        <v>0</v>
      </c>
      <c r="O39" s="6">
        <f t="shared" si="6"/>
        <v>0</v>
      </c>
      <c r="P39" s="6">
        <f t="shared" si="6"/>
        <v>0</v>
      </c>
      <c r="Q39" s="6">
        <f t="shared" si="6"/>
        <v>0</v>
      </c>
      <c r="R39" s="6">
        <f t="shared" si="6"/>
        <v>0</v>
      </c>
      <c r="S39" s="6">
        <f t="shared" si="6"/>
        <v>7427.21</v>
      </c>
      <c r="T39" s="6">
        <f t="shared" si="6"/>
        <v>0</v>
      </c>
      <c r="U39" s="6">
        <f t="shared" si="6"/>
        <v>0</v>
      </c>
      <c r="V39" s="6">
        <f t="shared" si="6"/>
        <v>0</v>
      </c>
      <c r="W39" s="6">
        <f t="shared" si="6"/>
        <v>0</v>
      </c>
      <c r="X39" s="6">
        <f t="shared" si="6"/>
        <v>0</v>
      </c>
      <c r="Y39" s="6">
        <f t="shared" si="5"/>
        <v>23671.25</v>
      </c>
      <c r="Z39" s="1"/>
    </row>
    <row r="40" spans="1:26" ht="15">
      <c r="A40" s="1"/>
      <c r="B40" s="1"/>
      <c r="C40" s="7" t="s">
        <v>68</v>
      </c>
      <c r="D40" s="7"/>
      <c r="E40" s="7"/>
      <c r="F40" s="7"/>
      <c r="G40" s="7"/>
      <c r="H40" s="7"/>
      <c r="I40" s="7" t="s">
        <v>69</v>
      </c>
      <c r="J40" s="7"/>
      <c r="K40" s="7"/>
      <c r="L40" s="7"/>
      <c r="M40" s="7"/>
      <c r="N40" s="7"/>
      <c r="O40" s="7" t="s">
        <v>70</v>
      </c>
      <c r="P40" s="7"/>
      <c r="Q40" s="7"/>
      <c r="R40" s="7"/>
      <c r="S40" s="7"/>
      <c r="T40" s="7"/>
      <c r="U40" s="7" t="s">
        <v>71</v>
      </c>
      <c r="V40" s="7"/>
      <c r="W40" s="7"/>
      <c r="X40" s="7"/>
      <c r="Y40" s="7"/>
      <c r="Z40" s="7"/>
    </row>
    <row r="41" spans="1:26" ht="15">
      <c r="A41" s="2" t="s">
        <v>4</v>
      </c>
      <c r="B41" s="1"/>
      <c r="C41" s="8" t="s">
        <v>5</v>
      </c>
      <c r="D41" s="8"/>
      <c r="E41" s="8"/>
      <c r="F41" s="8"/>
      <c r="G41" s="8"/>
      <c r="H41" s="1"/>
      <c r="I41" s="8" t="s">
        <v>5</v>
      </c>
      <c r="J41" s="8"/>
      <c r="K41" s="8"/>
      <c r="L41" s="8"/>
      <c r="M41" s="8"/>
      <c r="N41" s="1"/>
      <c r="O41" s="8" t="s">
        <v>5</v>
      </c>
      <c r="P41" s="8"/>
      <c r="Q41" s="8"/>
      <c r="R41" s="8"/>
      <c r="S41" s="8"/>
      <c r="T41" s="1"/>
      <c r="U41" s="7" t="s">
        <v>5</v>
      </c>
      <c r="V41" s="7"/>
      <c r="W41" s="7"/>
      <c r="X41" s="7"/>
      <c r="Y41" s="7"/>
      <c r="Z41" s="1"/>
    </row>
    <row r="42" spans="1:26" ht="15">
      <c r="A42" s="2" t="s">
        <v>6</v>
      </c>
      <c r="B42" s="2" t="s">
        <v>7</v>
      </c>
      <c r="C42" s="3" t="s">
        <v>8</v>
      </c>
      <c r="D42" s="3" t="s">
        <v>9</v>
      </c>
      <c r="E42" s="3" t="s">
        <v>10</v>
      </c>
      <c r="F42" s="3" t="s">
        <v>11</v>
      </c>
      <c r="G42" s="3" t="s">
        <v>12</v>
      </c>
      <c r="H42" s="3" t="s">
        <v>13</v>
      </c>
      <c r="I42" s="3" t="s">
        <v>14</v>
      </c>
      <c r="J42" s="3" t="s">
        <v>15</v>
      </c>
      <c r="K42" s="3" t="s">
        <v>16</v>
      </c>
      <c r="L42" s="3" t="s">
        <v>17</v>
      </c>
      <c r="M42" s="3" t="s">
        <v>18</v>
      </c>
      <c r="N42" s="3" t="s">
        <v>19</v>
      </c>
      <c r="O42" s="3" t="s">
        <v>20</v>
      </c>
      <c r="P42" s="3" t="s">
        <v>21</v>
      </c>
      <c r="Q42" s="3" t="s">
        <v>22</v>
      </c>
      <c r="R42" s="3" t="s">
        <v>23</v>
      </c>
      <c r="S42" s="3" t="s">
        <v>24</v>
      </c>
      <c r="T42" s="3" t="s">
        <v>25</v>
      </c>
      <c r="U42" s="3" t="s">
        <v>26</v>
      </c>
      <c r="V42" s="3" t="s">
        <v>27</v>
      </c>
      <c r="W42" s="3" t="s">
        <v>28</v>
      </c>
      <c r="X42" s="3" t="s">
        <v>29</v>
      </c>
      <c r="Y42" s="3" t="s">
        <v>30</v>
      </c>
      <c r="Z42" s="1"/>
    </row>
    <row r="43" spans="1:26" ht="15">
      <c r="A43" s="2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2" t="s">
        <v>32</v>
      </c>
      <c r="C44" s="3" t="s">
        <v>33</v>
      </c>
      <c r="D44" s="3" t="s">
        <v>33</v>
      </c>
      <c r="E44" s="3" t="s">
        <v>33</v>
      </c>
      <c r="F44" s="3" t="s">
        <v>33</v>
      </c>
      <c r="G44" s="3" t="s">
        <v>33</v>
      </c>
      <c r="H44" s="3" t="s">
        <v>33</v>
      </c>
      <c r="I44" s="3" t="s">
        <v>33</v>
      </c>
      <c r="J44" s="3" t="s">
        <v>33</v>
      </c>
      <c r="K44" s="3" t="s">
        <v>33</v>
      </c>
      <c r="L44" s="3" t="s">
        <v>33</v>
      </c>
      <c r="M44" s="3" t="s">
        <v>33</v>
      </c>
      <c r="N44" s="3" t="s">
        <v>33</v>
      </c>
      <c r="O44" s="3" t="s">
        <v>33</v>
      </c>
      <c r="P44" s="3" t="s">
        <v>33</v>
      </c>
      <c r="Q44" s="3" t="s">
        <v>33</v>
      </c>
      <c r="R44" s="3" t="s">
        <v>33</v>
      </c>
      <c r="S44" s="3" t="s">
        <v>33</v>
      </c>
      <c r="T44" s="3" t="s">
        <v>33</v>
      </c>
      <c r="U44" s="3" t="s">
        <v>33</v>
      </c>
      <c r="V44" s="3" t="s">
        <v>33</v>
      </c>
      <c r="W44" s="3" t="s">
        <v>33</v>
      </c>
      <c r="X44" s="3" t="s">
        <v>33</v>
      </c>
      <c r="Y44" s="3" t="s">
        <v>33</v>
      </c>
      <c r="Z44" s="1"/>
    </row>
    <row r="45" spans="1:26" ht="9.75" customHeight="1">
      <c r="A45" s="4" t="s">
        <v>72</v>
      </c>
      <c r="B45" s="4" t="s">
        <v>73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>
      <c r="A46" s="4" t="s">
        <v>74</v>
      </c>
      <c r="B46" s="5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2490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36795</v>
      </c>
      <c r="T46" s="6">
        <v>379826.03</v>
      </c>
      <c r="U46" s="6">
        <v>0</v>
      </c>
      <c r="V46" s="6">
        <v>0</v>
      </c>
      <c r="W46" s="6">
        <v>0</v>
      </c>
      <c r="X46" s="6">
        <v>0</v>
      </c>
      <c r="Y46" s="6">
        <f aca="true" t="shared" si="7" ref="Y46:Y52">C46+D46+E46+F46+G46+H46+I46+J46+K46+L46+M46+N46+O46+P46+Q46+R46+S46+T46+U46+V46+W46+X46</f>
        <v>419111.03</v>
      </c>
      <c r="Z46" s="1"/>
    </row>
    <row r="47" spans="1:26" ht="9.75" customHeight="1">
      <c r="A47" s="4" t="s">
        <v>75</v>
      </c>
      <c r="B47" s="5" t="s">
        <v>52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464.44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6706.17</v>
      </c>
      <c r="T47" s="6">
        <v>221506.46</v>
      </c>
      <c r="U47" s="6">
        <v>0</v>
      </c>
      <c r="V47" s="6">
        <v>0</v>
      </c>
      <c r="W47" s="6">
        <v>0</v>
      </c>
      <c r="X47" s="6">
        <v>0</v>
      </c>
      <c r="Y47" s="6">
        <f t="shared" si="7"/>
        <v>228677.06999999998</v>
      </c>
      <c r="Z47" s="1"/>
    </row>
    <row r="48" spans="1:26" ht="9.75" customHeight="1">
      <c r="A48" s="4" t="s">
        <v>76</v>
      </c>
      <c r="B48" s="5" t="s">
        <v>54</v>
      </c>
      <c r="C48" s="6">
        <v>0</v>
      </c>
      <c r="D48" s="6">
        <v>0</v>
      </c>
      <c r="E48" s="6">
        <v>1648.64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95989.8</v>
      </c>
      <c r="U48" s="6">
        <v>0</v>
      </c>
      <c r="V48" s="6">
        <v>0</v>
      </c>
      <c r="W48" s="6">
        <v>0</v>
      </c>
      <c r="X48" s="6">
        <v>0</v>
      </c>
      <c r="Y48" s="6">
        <f t="shared" si="7"/>
        <v>97638.44</v>
      </c>
      <c r="Z48" s="1"/>
    </row>
    <row r="49" spans="1:26" ht="9.75" customHeight="1">
      <c r="A49" s="4" t="s">
        <v>77</v>
      </c>
      <c r="B49" s="5" t="s">
        <v>56</v>
      </c>
      <c r="C49" s="6">
        <v>0</v>
      </c>
      <c r="D49" s="6">
        <v>0</v>
      </c>
      <c r="E49" s="6">
        <v>334.26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471604.56</v>
      </c>
      <c r="U49" s="6">
        <v>0</v>
      </c>
      <c r="V49" s="6">
        <v>0</v>
      </c>
      <c r="W49" s="6">
        <v>0</v>
      </c>
      <c r="X49" s="6">
        <v>0</v>
      </c>
      <c r="Y49" s="6">
        <f t="shared" si="7"/>
        <v>471938.82</v>
      </c>
      <c r="Z49" s="1"/>
    </row>
    <row r="50" spans="1:26" ht="9.75" customHeight="1">
      <c r="A50" s="4" t="s">
        <v>78</v>
      </c>
      <c r="B50" s="5" t="s">
        <v>58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f t="shared" si="7"/>
        <v>0</v>
      </c>
      <c r="Z50" s="1"/>
    </row>
    <row r="51" spans="1:26" ht="9.75" customHeight="1">
      <c r="A51" s="4" t="s">
        <v>79</v>
      </c>
      <c r="B51" s="5" t="s">
        <v>60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f t="shared" si="7"/>
        <v>0</v>
      </c>
      <c r="Z51" s="1"/>
    </row>
    <row r="52" spans="1:26" ht="9.75" customHeight="1">
      <c r="A52" s="4" t="s">
        <v>80</v>
      </c>
      <c r="B52" s="1"/>
      <c r="C52" s="6">
        <f aca="true" t="shared" si="8" ref="C52:X52">+SUM(C46:C51)</f>
        <v>0</v>
      </c>
      <c r="D52" s="6">
        <f t="shared" si="8"/>
        <v>0</v>
      </c>
      <c r="E52" s="6">
        <f t="shared" si="8"/>
        <v>1982.9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2954.44</v>
      </c>
      <c r="N52" s="6">
        <f t="shared" si="8"/>
        <v>0</v>
      </c>
      <c r="O52" s="6">
        <f t="shared" si="8"/>
        <v>0</v>
      </c>
      <c r="P52" s="6">
        <f t="shared" si="8"/>
        <v>0</v>
      </c>
      <c r="Q52" s="6">
        <f t="shared" si="8"/>
        <v>0</v>
      </c>
      <c r="R52" s="6">
        <f t="shared" si="8"/>
        <v>0</v>
      </c>
      <c r="S52" s="6">
        <f t="shared" si="8"/>
        <v>43501.17</v>
      </c>
      <c r="T52" s="6">
        <f t="shared" si="8"/>
        <v>1168926.85</v>
      </c>
      <c r="U52" s="6">
        <f t="shared" si="8"/>
        <v>0</v>
      </c>
      <c r="V52" s="6">
        <f t="shared" si="8"/>
        <v>0</v>
      </c>
      <c r="W52" s="6">
        <f t="shared" si="8"/>
        <v>0</v>
      </c>
      <c r="X52" s="6">
        <f t="shared" si="8"/>
        <v>0</v>
      </c>
      <c r="Y52" s="6">
        <f t="shared" si="7"/>
        <v>1217365.36</v>
      </c>
      <c r="Z52" s="1"/>
    </row>
    <row r="53" spans="1:26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>
      <c r="A54" s="4" t="s">
        <v>81</v>
      </c>
      <c r="B54" s="5" t="s">
        <v>82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>
      <c r="A55" s="4" t="s">
        <v>74</v>
      </c>
      <c r="B55" s="5" t="s">
        <v>50</v>
      </c>
      <c r="C55" s="6">
        <v>0</v>
      </c>
      <c r="D55" s="6">
        <v>0</v>
      </c>
      <c r="E55" s="6">
        <v>43248.22</v>
      </c>
      <c r="F55" s="6">
        <v>0</v>
      </c>
      <c r="G55" s="6">
        <v>0</v>
      </c>
      <c r="H55" s="6">
        <v>0</v>
      </c>
      <c r="I55" s="6">
        <v>69796.69</v>
      </c>
      <c r="J55" s="6">
        <v>0</v>
      </c>
      <c r="K55" s="6">
        <v>2058.66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70971.06</v>
      </c>
      <c r="V55" s="6">
        <v>0</v>
      </c>
      <c r="W55" s="6">
        <v>0</v>
      </c>
      <c r="X55" s="6">
        <v>0</v>
      </c>
      <c r="Y55" s="6">
        <f aca="true" t="shared" si="9" ref="Y55:Y61">C55+D55+E55+F55+G55+H55+I55+J55+K55+L55+M55+N55+O55+P55+Q55+R55+S55+T55+U55+V55+W55+X55</f>
        <v>186074.63</v>
      </c>
      <c r="Z55" s="1"/>
    </row>
    <row r="56" spans="1:26" ht="9.75" customHeight="1">
      <c r="A56" s="4" t="s">
        <v>75</v>
      </c>
      <c r="B56" s="5" t="s">
        <v>52</v>
      </c>
      <c r="C56" s="6">
        <v>0</v>
      </c>
      <c r="D56" s="6">
        <v>0</v>
      </c>
      <c r="E56" s="6">
        <v>19843.2</v>
      </c>
      <c r="F56" s="6">
        <v>0</v>
      </c>
      <c r="G56" s="6">
        <v>0</v>
      </c>
      <c r="H56" s="6">
        <v>0</v>
      </c>
      <c r="I56" s="6">
        <v>20660.34</v>
      </c>
      <c r="J56" s="6">
        <v>0</v>
      </c>
      <c r="K56" s="6">
        <v>599.55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23763.02</v>
      </c>
      <c r="V56" s="6">
        <v>0</v>
      </c>
      <c r="W56" s="6">
        <v>0</v>
      </c>
      <c r="X56" s="6">
        <v>0</v>
      </c>
      <c r="Y56" s="6">
        <f t="shared" si="9"/>
        <v>64866.11</v>
      </c>
      <c r="Z56" s="1"/>
    </row>
    <row r="57" spans="1:26" ht="9.75" customHeight="1">
      <c r="A57" s="4" t="s">
        <v>76</v>
      </c>
      <c r="B57" s="5" t="s">
        <v>54</v>
      </c>
      <c r="C57" s="6">
        <v>0</v>
      </c>
      <c r="D57" s="6">
        <v>0</v>
      </c>
      <c r="E57" s="6">
        <v>11898.63</v>
      </c>
      <c r="F57" s="6">
        <v>0</v>
      </c>
      <c r="G57" s="6">
        <v>0</v>
      </c>
      <c r="H57" s="6">
        <v>0</v>
      </c>
      <c r="I57" s="6">
        <v>6068.71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f t="shared" si="9"/>
        <v>17967.34</v>
      </c>
      <c r="Z57" s="1"/>
    </row>
    <row r="58" spans="1:26" ht="9.75" customHeight="1">
      <c r="A58" s="4" t="s">
        <v>77</v>
      </c>
      <c r="B58" s="5" t="s">
        <v>56</v>
      </c>
      <c r="C58" s="6">
        <v>0</v>
      </c>
      <c r="D58" s="6">
        <v>0</v>
      </c>
      <c r="E58" s="6">
        <v>1215.11</v>
      </c>
      <c r="F58" s="6">
        <v>0</v>
      </c>
      <c r="G58" s="6">
        <v>0</v>
      </c>
      <c r="H58" s="6">
        <v>0</v>
      </c>
      <c r="I58" s="6">
        <v>6297.64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2393.55</v>
      </c>
      <c r="V58" s="6">
        <v>0</v>
      </c>
      <c r="W58" s="6">
        <v>0</v>
      </c>
      <c r="X58" s="6">
        <v>0</v>
      </c>
      <c r="Y58" s="6">
        <f t="shared" si="9"/>
        <v>9906.3</v>
      </c>
      <c r="Z58" s="1"/>
    </row>
    <row r="59" spans="1:26" ht="9.75" customHeight="1">
      <c r="A59" s="4" t="s">
        <v>78</v>
      </c>
      <c r="B59" s="5" t="s">
        <v>58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f t="shared" si="9"/>
        <v>0</v>
      </c>
      <c r="Z59" s="1"/>
    </row>
    <row r="60" spans="1:26" ht="9.75" customHeight="1">
      <c r="A60" s="4" t="s">
        <v>79</v>
      </c>
      <c r="B60" s="5" t="s">
        <v>60</v>
      </c>
      <c r="C60" s="6">
        <v>0</v>
      </c>
      <c r="D60" s="6">
        <v>0</v>
      </c>
      <c r="E60" s="6">
        <v>499</v>
      </c>
      <c r="F60" s="6">
        <v>0</v>
      </c>
      <c r="G60" s="6">
        <v>0</v>
      </c>
      <c r="H60" s="6">
        <v>0</v>
      </c>
      <c r="I60" s="6">
        <v>3190.03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2571</v>
      </c>
      <c r="V60" s="6">
        <v>6000</v>
      </c>
      <c r="W60" s="6">
        <v>0</v>
      </c>
      <c r="X60" s="6">
        <v>0</v>
      </c>
      <c r="Y60" s="6">
        <f t="shared" si="9"/>
        <v>12260.03</v>
      </c>
      <c r="Z60" s="1"/>
    </row>
    <row r="61" spans="1:26" ht="9.75" customHeight="1">
      <c r="A61" s="4" t="s">
        <v>83</v>
      </c>
      <c r="B61" s="1"/>
      <c r="C61" s="6">
        <f aca="true" t="shared" si="10" ref="C61:X61">+SUM(C55:C60)</f>
        <v>0</v>
      </c>
      <c r="D61" s="6">
        <f t="shared" si="10"/>
        <v>0</v>
      </c>
      <c r="E61" s="6">
        <f t="shared" si="10"/>
        <v>76704.16</v>
      </c>
      <c r="F61" s="6">
        <f t="shared" si="10"/>
        <v>0</v>
      </c>
      <c r="G61" s="6">
        <f t="shared" si="10"/>
        <v>0</v>
      </c>
      <c r="H61" s="6">
        <f t="shared" si="10"/>
        <v>0</v>
      </c>
      <c r="I61" s="6">
        <f t="shared" si="10"/>
        <v>106013.41</v>
      </c>
      <c r="J61" s="6">
        <f t="shared" si="10"/>
        <v>0</v>
      </c>
      <c r="K61" s="6">
        <f t="shared" si="10"/>
        <v>2658.21</v>
      </c>
      <c r="L61" s="6">
        <f t="shared" si="10"/>
        <v>0</v>
      </c>
      <c r="M61" s="6">
        <f t="shared" si="10"/>
        <v>0</v>
      </c>
      <c r="N61" s="6">
        <f t="shared" si="10"/>
        <v>0</v>
      </c>
      <c r="O61" s="6">
        <f t="shared" si="10"/>
        <v>0</v>
      </c>
      <c r="P61" s="6">
        <f t="shared" si="10"/>
        <v>0</v>
      </c>
      <c r="Q61" s="6">
        <f t="shared" si="10"/>
        <v>0</v>
      </c>
      <c r="R61" s="6">
        <f t="shared" si="10"/>
        <v>0</v>
      </c>
      <c r="S61" s="6">
        <f t="shared" si="10"/>
        <v>0</v>
      </c>
      <c r="T61" s="6">
        <f t="shared" si="10"/>
        <v>0</v>
      </c>
      <c r="U61" s="6">
        <f t="shared" si="10"/>
        <v>99698.63</v>
      </c>
      <c r="V61" s="6">
        <f t="shared" si="10"/>
        <v>6000</v>
      </c>
      <c r="W61" s="6">
        <f t="shared" si="10"/>
        <v>0</v>
      </c>
      <c r="X61" s="6">
        <f t="shared" si="10"/>
        <v>0</v>
      </c>
      <c r="Y61" s="6">
        <f t="shared" si="9"/>
        <v>291074.41000000003</v>
      </c>
      <c r="Z61" s="1"/>
    </row>
    <row r="62" spans="1:26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>
      <c r="A63" s="4" t="s">
        <v>84</v>
      </c>
      <c r="B63" s="5" t="s">
        <v>85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>
      <c r="A64" s="4" t="s">
        <v>86</v>
      </c>
      <c r="B64" s="5" t="s">
        <v>50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f aca="true" t="shared" si="11" ref="Y64:Y70">C64+D64+E64+F64+G64+H64+I64+J64+K64+L64+M64+N64+O64+P64+Q64+R64+S64+T64+U64+V64+W64+X64</f>
        <v>0</v>
      </c>
      <c r="Z64" s="1"/>
    </row>
    <row r="65" spans="1:26" ht="9.75" customHeight="1">
      <c r="A65" s="4" t="s">
        <v>75</v>
      </c>
      <c r="B65" s="5" t="s">
        <v>52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f t="shared" si="11"/>
        <v>0</v>
      </c>
      <c r="Z65" s="1"/>
    </row>
    <row r="66" spans="1:26" ht="9.75" customHeight="1">
      <c r="A66" s="4" t="s">
        <v>76</v>
      </c>
      <c r="B66" s="5" t="s">
        <v>54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f t="shared" si="11"/>
        <v>0</v>
      </c>
      <c r="Z66" s="1"/>
    </row>
    <row r="67" spans="1:26" ht="9.75" customHeight="1">
      <c r="A67" s="4" t="s">
        <v>77</v>
      </c>
      <c r="B67" s="5" t="s">
        <v>56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f t="shared" si="11"/>
        <v>0</v>
      </c>
      <c r="Z67" s="1"/>
    </row>
    <row r="68" spans="1:26" ht="9.75" customHeight="1">
      <c r="A68" s="4" t="s">
        <v>78</v>
      </c>
      <c r="B68" s="5" t="s">
        <v>58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49125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f t="shared" si="11"/>
        <v>49125</v>
      </c>
      <c r="Z68" s="1"/>
    </row>
    <row r="69" spans="1:26" ht="9.75" customHeight="1">
      <c r="A69" s="4" t="s">
        <v>79</v>
      </c>
      <c r="B69" s="5" t="s">
        <v>60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f t="shared" si="11"/>
        <v>0</v>
      </c>
      <c r="Z69" s="1"/>
    </row>
    <row r="70" spans="1:26" ht="9.75" customHeight="1">
      <c r="A70" s="4" t="s">
        <v>87</v>
      </c>
      <c r="B70" s="1"/>
      <c r="C70" s="6">
        <f aca="true" t="shared" si="12" ref="C70:X70">+SUM(C64:C69)</f>
        <v>0</v>
      </c>
      <c r="D70" s="6">
        <f t="shared" si="12"/>
        <v>0</v>
      </c>
      <c r="E70" s="6">
        <f t="shared" si="12"/>
        <v>0</v>
      </c>
      <c r="F70" s="6">
        <f t="shared" si="12"/>
        <v>0</v>
      </c>
      <c r="G70" s="6">
        <f t="shared" si="12"/>
        <v>0</v>
      </c>
      <c r="H70" s="6">
        <f t="shared" si="12"/>
        <v>0</v>
      </c>
      <c r="I70" s="6">
        <f t="shared" si="12"/>
        <v>0</v>
      </c>
      <c r="J70" s="6">
        <f t="shared" si="12"/>
        <v>0</v>
      </c>
      <c r="K70" s="6">
        <f t="shared" si="12"/>
        <v>0</v>
      </c>
      <c r="L70" s="6">
        <f t="shared" si="12"/>
        <v>0</v>
      </c>
      <c r="M70" s="6">
        <f t="shared" si="12"/>
        <v>0</v>
      </c>
      <c r="N70" s="6">
        <f t="shared" si="12"/>
        <v>0</v>
      </c>
      <c r="O70" s="6">
        <f t="shared" si="12"/>
        <v>0</v>
      </c>
      <c r="P70" s="6">
        <f t="shared" si="12"/>
        <v>0</v>
      </c>
      <c r="Q70" s="6">
        <f t="shared" si="12"/>
        <v>0</v>
      </c>
      <c r="R70" s="6">
        <f t="shared" si="12"/>
        <v>0</v>
      </c>
      <c r="S70" s="6">
        <f t="shared" si="12"/>
        <v>49125</v>
      </c>
      <c r="T70" s="6">
        <f t="shared" si="12"/>
        <v>0</v>
      </c>
      <c r="U70" s="6">
        <f t="shared" si="12"/>
        <v>0</v>
      </c>
      <c r="V70" s="6">
        <f t="shared" si="12"/>
        <v>0</v>
      </c>
      <c r="W70" s="6">
        <f t="shared" si="12"/>
        <v>0</v>
      </c>
      <c r="X70" s="6">
        <f t="shared" si="12"/>
        <v>0</v>
      </c>
      <c r="Y70" s="6">
        <f t="shared" si="11"/>
        <v>49125</v>
      </c>
      <c r="Z70" s="1"/>
    </row>
    <row r="71" spans="1:26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>
      <c r="A72" s="4" t="s">
        <v>88</v>
      </c>
      <c r="B72" s="5" t="s">
        <v>43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>
      <c r="A73" s="4" t="s">
        <v>89</v>
      </c>
      <c r="B73" s="5" t="s">
        <v>90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f>C73+D73+E73+F73+G73+H73+I73+J73+K73+L73+M73+N73+O73+P73+Q73+R73+S73+T73+U73+V73+W73+X73</f>
        <v>0</v>
      </c>
      <c r="Z73" s="1"/>
    </row>
    <row r="74" spans="1:26" ht="9.75" customHeight="1">
      <c r="A74" s="4" t="s">
        <v>91</v>
      </c>
      <c r="B74" s="5" t="s">
        <v>92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f>C74+D74+E74+F74+G74+H74+I74+J74+K74+L74+M74+N74+O74+P74+Q74+R74+S74+T74+U74+V74+W74+X74</f>
        <v>0</v>
      </c>
      <c r="Z74" s="1"/>
    </row>
    <row r="75" spans="1:26" ht="9.75" customHeight="1">
      <c r="A75" s="4" t="s">
        <v>79</v>
      </c>
      <c r="B75" s="5" t="s">
        <v>93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f>C75+D75+E75+F75+G75+H75+I75+J75+K75+L75+M75+N75+O75+P75+Q75+R75+S75+T75+U75+V75+W75+X75</f>
        <v>0</v>
      </c>
      <c r="Z75" s="1"/>
    </row>
    <row r="76" spans="1:26" ht="9.75" customHeight="1">
      <c r="A76" s="4" t="s">
        <v>94</v>
      </c>
      <c r="B76" s="1"/>
      <c r="C76" s="6">
        <f aca="true" t="shared" si="13" ref="C76:X76">+SUM(C73:C75)</f>
        <v>0</v>
      </c>
      <c r="D76" s="6">
        <f t="shared" si="13"/>
        <v>0</v>
      </c>
      <c r="E76" s="6">
        <f t="shared" si="13"/>
        <v>0</v>
      </c>
      <c r="F76" s="6">
        <f t="shared" si="13"/>
        <v>0</v>
      </c>
      <c r="G76" s="6">
        <f t="shared" si="13"/>
        <v>0</v>
      </c>
      <c r="H76" s="6">
        <f t="shared" si="13"/>
        <v>0</v>
      </c>
      <c r="I76" s="6">
        <f t="shared" si="13"/>
        <v>0</v>
      </c>
      <c r="J76" s="6">
        <f t="shared" si="13"/>
        <v>0</v>
      </c>
      <c r="K76" s="6">
        <f t="shared" si="13"/>
        <v>0</v>
      </c>
      <c r="L76" s="6">
        <f t="shared" si="13"/>
        <v>0</v>
      </c>
      <c r="M76" s="6">
        <f t="shared" si="13"/>
        <v>0</v>
      </c>
      <c r="N76" s="6">
        <f t="shared" si="13"/>
        <v>0</v>
      </c>
      <c r="O76" s="6">
        <f t="shared" si="13"/>
        <v>0</v>
      </c>
      <c r="P76" s="6">
        <f t="shared" si="13"/>
        <v>0</v>
      </c>
      <c r="Q76" s="6">
        <f t="shared" si="13"/>
        <v>0</v>
      </c>
      <c r="R76" s="6">
        <f t="shared" si="13"/>
        <v>0</v>
      </c>
      <c r="S76" s="6">
        <f t="shared" si="13"/>
        <v>0</v>
      </c>
      <c r="T76" s="6">
        <f t="shared" si="13"/>
        <v>0</v>
      </c>
      <c r="U76" s="6">
        <f t="shared" si="13"/>
        <v>0</v>
      </c>
      <c r="V76" s="6">
        <f t="shared" si="13"/>
        <v>0</v>
      </c>
      <c r="W76" s="6">
        <f t="shared" si="13"/>
        <v>0</v>
      </c>
      <c r="X76" s="6">
        <f t="shared" si="13"/>
        <v>0</v>
      </c>
      <c r="Y76" s="6">
        <f>C76+D76+E76+F76+G76+H76+I76+J76+K76+L76+M76+N76+O76+P76+Q76+R76+S76+T76+U76+V76+W76+X76</f>
        <v>0</v>
      </c>
      <c r="Z76" s="1"/>
    </row>
    <row r="77" spans="1:26" ht="15">
      <c r="A77" s="1"/>
      <c r="B77" s="1"/>
      <c r="C77" s="7" t="s">
        <v>95</v>
      </c>
      <c r="D77" s="7"/>
      <c r="E77" s="7"/>
      <c r="F77" s="7"/>
      <c r="G77" s="7"/>
      <c r="H77" s="7"/>
      <c r="I77" s="7" t="s">
        <v>96</v>
      </c>
      <c r="J77" s="7"/>
      <c r="K77" s="7"/>
      <c r="L77" s="7"/>
      <c r="M77" s="7"/>
      <c r="N77" s="7"/>
      <c r="O77" s="7" t="s">
        <v>97</v>
      </c>
      <c r="P77" s="7"/>
      <c r="Q77" s="7"/>
      <c r="R77" s="7"/>
      <c r="S77" s="7"/>
      <c r="T77" s="7"/>
      <c r="U77" s="7" t="s">
        <v>98</v>
      </c>
      <c r="V77" s="7"/>
      <c r="W77" s="7"/>
      <c r="X77" s="7"/>
      <c r="Y77" s="7"/>
      <c r="Z77" s="7"/>
    </row>
    <row r="78" spans="1:26" ht="15">
      <c r="A78" s="2" t="s">
        <v>4</v>
      </c>
      <c r="B78" s="1"/>
      <c r="C78" s="8" t="s">
        <v>5</v>
      </c>
      <c r="D78" s="8"/>
      <c r="E78" s="8"/>
      <c r="F78" s="8"/>
      <c r="G78" s="8"/>
      <c r="H78" s="1"/>
      <c r="I78" s="8" t="s">
        <v>5</v>
      </c>
      <c r="J78" s="8"/>
      <c r="K78" s="8"/>
      <c r="L78" s="8"/>
      <c r="M78" s="8"/>
      <c r="N78" s="1"/>
      <c r="O78" s="8" t="s">
        <v>5</v>
      </c>
      <c r="P78" s="8"/>
      <c r="Q78" s="8"/>
      <c r="R78" s="8"/>
      <c r="S78" s="8"/>
      <c r="T78" s="1"/>
      <c r="U78" s="7" t="s">
        <v>5</v>
      </c>
      <c r="V78" s="7"/>
      <c r="W78" s="7"/>
      <c r="X78" s="7"/>
      <c r="Y78" s="7"/>
      <c r="Z78" s="1"/>
    </row>
    <row r="79" spans="1:26" ht="15">
      <c r="A79" s="2" t="s">
        <v>6</v>
      </c>
      <c r="B79" s="2" t="s">
        <v>7</v>
      </c>
      <c r="C79" s="3" t="s">
        <v>8</v>
      </c>
      <c r="D79" s="3" t="s">
        <v>9</v>
      </c>
      <c r="E79" s="3" t="s">
        <v>10</v>
      </c>
      <c r="F79" s="3" t="s">
        <v>11</v>
      </c>
      <c r="G79" s="3" t="s">
        <v>12</v>
      </c>
      <c r="H79" s="3" t="s">
        <v>13</v>
      </c>
      <c r="I79" s="3" t="s">
        <v>14</v>
      </c>
      <c r="J79" s="3" t="s">
        <v>15</v>
      </c>
      <c r="K79" s="3" t="s">
        <v>16</v>
      </c>
      <c r="L79" s="3" t="s">
        <v>17</v>
      </c>
      <c r="M79" s="3" t="s">
        <v>18</v>
      </c>
      <c r="N79" s="3" t="s">
        <v>19</v>
      </c>
      <c r="O79" s="3" t="s">
        <v>20</v>
      </c>
      <c r="P79" s="3" t="s">
        <v>21</v>
      </c>
      <c r="Q79" s="3" t="s">
        <v>22</v>
      </c>
      <c r="R79" s="3" t="s">
        <v>23</v>
      </c>
      <c r="S79" s="3" t="s">
        <v>24</v>
      </c>
      <c r="T79" s="3" t="s">
        <v>25</v>
      </c>
      <c r="U79" s="3" t="s">
        <v>26</v>
      </c>
      <c r="V79" s="3" t="s">
        <v>27</v>
      </c>
      <c r="W79" s="3" t="s">
        <v>28</v>
      </c>
      <c r="X79" s="3" t="s">
        <v>29</v>
      </c>
      <c r="Y79" s="3" t="s">
        <v>30</v>
      </c>
      <c r="Z79" s="1"/>
    </row>
    <row r="80" spans="1:26" ht="15">
      <c r="A80" s="2" t="s">
        <v>31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2" t="s">
        <v>32</v>
      </c>
      <c r="C81" s="3" t="s">
        <v>33</v>
      </c>
      <c r="D81" s="3" t="s">
        <v>33</v>
      </c>
      <c r="E81" s="3" t="s">
        <v>33</v>
      </c>
      <c r="F81" s="3" t="s">
        <v>33</v>
      </c>
      <c r="G81" s="3" t="s">
        <v>33</v>
      </c>
      <c r="H81" s="3" t="s">
        <v>33</v>
      </c>
      <c r="I81" s="3" t="s">
        <v>33</v>
      </c>
      <c r="J81" s="3" t="s">
        <v>33</v>
      </c>
      <c r="K81" s="3" t="s">
        <v>33</v>
      </c>
      <c r="L81" s="3" t="s">
        <v>33</v>
      </c>
      <c r="M81" s="3" t="s">
        <v>33</v>
      </c>
      <c r="N81" s="3" t="s">
        <v>33</v>
      </c>
      <c r="O81" s="3" t="s">
        <v>33</v>
      </c>
      <c r="P81" s="3" t="s">
        <v>33</v>
      </c>
      <c r="Q81" s="3" t="s">
        <v>33</v>
      </c>
      <c r="R81" s="3" t="s">
        <v>33</v>
      </c>
      <c r="S81" s="3" t="s">
        <v>33</v>
      </c>
      <c r="T81" s="3" t="s">
        <v>33</v>
      </c>
      <c r="U81" s="3" t="s">
        <v>33</v>
      </c>
      <c r="V81" s="3" t="s">
        <v>33</v>
      </c>
      <c r="W81" s="3" t="s">
        <v>33</v>
      </c>
      <c r="X81" s="3" t="s">
        <v>33</v>
      </c>
      <c r="Y81" s="3" t="s">
        <v>33</v>
      </c>
      <c r="Z81" s="1"/>
    </row>
    <row r="82" spans="1:26" ht="9.75" customHeight="1">
      <c r="A82" s="4" t="s">
        <v>99</v>
      </c>
      <c r="B82" s="5" t="s">
        <v>100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>
      <c r="A83" s="4" t="s">
        <v>49</v>
      </c>
      <c r="B83" s="5" t="s">
        <v>50</v>
      </c>
      <c r="C83" s="6">
        <v>0</v>
      </c>
      <c r="D83" s="6">
        <v>0</v>
      </c>
      <c r="E83" s="6">
        <v>0</v>
      </c>
      <c r="F83" s="6">
        <v>7373.48</v>
      </c>
      <c r="G83" s="6">
        <v>0</v>
      </c>
      <c r="H83" s="6">
        <v>0</v>
      </c>
      <c r="I83" s="6">
        <v>85822.21</v>
      </c>
      <c r="J83" s="6">
        <v>0</v>
      </c>
      <c r="K83" s="6">
        <v>0</v>
      </c>
      <c r="L83" s="6">
        <v>0</v>
      </c>
      <c r="M83" s="6">
        <v>11375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f aca="true" t="shared" si="14" ref="Y83:Y90">C83+D83+E83+F83+G83+H83+I83+J83+K83+L83+M83+N83+O83+P83+Q83+R83+S83+T83+U83+V83+W83+X83</f>
        <v>104570.69</v>
      </c>
      <c r="Z83" s="1"/>
    </row>
    <row r="84" spans="1:26" ht="9.75" customHeight="1">
      <c r="A84" s="4" t="s">
        <v>51</v>
      </c>
      <c r="B84" s="5" t="s">
        <v>52</v>
      </c>
      <c r="C84" s="6">
        <v>0</v>
      </c>
      <c r="D84" s="6">
        <v>0</v>
      </c>
      <c r="E84" s="6">
        <v>0</v>
      </c>
      <c r="F84" s="6">
        <v>2911.77</v>
      </c>
      <c r="G84" s="6">
        <v>0</v>
      </c>
      <c r="H84" s="6">
        <v>0</v>
      </c>
      <c r="I84" s="6">
        <v>35426.03</v>
      </c>
      <c r="J84" s="6">
        <v>0</v>
      </c>
      <c r="K84" s="6">
        <v>0</v>
      </c>
      <c r="L84" s="6">
        <v>0</v>
      </c>
      <c r="M84" s="6">
        <v>2192.3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f t="shared" si="14"/>
        <v>40530.1</v>
      </c>
      <c r="Z84" s="1"/>
    </row>
    <row r="85" spans="1:26" ht="9.75" customHeight="1">
      <c r="A85" s="4" t="s">
        <v>53</v>
      </c>
      <c r="B85" s="5" t="s">
        <v>54</v>
      </c>
      <c r="C85" s="6">
        <v>0</v>
      </c>
      <c r="D85" s="6">
        <v>0</v>
      </c>
      <c r="E85" s="6">
        <v>0</v>
      </c>
      <c r="F85" s="6">
        <v>1398.4</v>
      </c>
      <c r="G85" s="6">
        <v>0</v>
      </c>
      <c r="H85" s="6">
        <v>0</v>
      </c>
      <c r="I85" s="6">
        <v>3177.74</v>
      </c>
      <c r="J85" s="6">
        <v>12375</v>
      </c>
      <c r="K85" s="6">
        <v>6733.29</v>
      </c>
      <c r="L85" s="6">
        <v>0</v>
      </c>
      <c r="M85" s="6">
        <v>1247.5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16</v>
      </c>
      <c r="U85" s="6">
        <v>0</v>
      </c>
      <c r="V85" s="6">
        <v>0</v>
      </c>
      <c r="W85" s="6">
        <v>0</v>
      </c>
      <c r="X85" s="6">
        <v>0</v>
      </c>
      <c r="Y85" s="6">
        <f t="shared" si="14"/>
        <v>24947.93</v>
      </c>
      <c r="Z85" s="1"/>
    </row>
    <row r="86" spans="1:26" ht="9.75" customHeight="1">
      <c r="A86" s="4" t="s">
        <v>55</v>
      </c>
      <c r="B86" s="5" t="s">
        <v>56</v>
      </c>
      <c r="C86" s="6">
        <v>0</v>
      </c>
      <c r="D86" s="6">
        <v>0</v>
      </c>
      <c r="E86" s="6">
        <v>0</v>
      </c>
      <c r="F86" s="6">
        <v>2812.17</v>
      </c>
      <c r="G86" s="6">
        <v>0</v>
      </c>
      <c r="H86" s="6">
        <v>0</v>
      </c>
      <c r="I86" s="6">
        <v>724.06</v>
      </c>
      <c r="J86" s="6">
        <v>0</v>
      </c>
      <c r="K86" s="6">
        <v>0</v>
      </c>
      <c r="L86" s="6">
        <v>0</v>
      </c>
      <c r="M86" s="6">
        <v>39355.59</v>
      </c>
      <c r="N86" s="6">
        <v>0</v>
      </c>
      <c r="O86" s="6">
        <v>-10961.72</v>
      </c>
      <c r="P86" s="6">
        <v>0</v>
      </c>
      <c r="Q86" s="6">
        <v>0</v>
      </c>
      <c r="R86" s="6">
        <v>0</v>
      </c>
      <c r="S86" s="6">
        <v>0</v>
      </c>
      <c r="T86" s="6">
        <v>14787.5</v>
      </c>
      <c r="U86" s="6">
        <v>0</v>
      </c>
      <c r="V86" s="6">
        <v>0</v>
      </c>
      <c r="W86" s="6">
        <v>0</v>
      </c>
      <c r="X86" s="6">
        <v>0</v>
      </c>
      <c r="Y86" s="6">
        <f t="shared" si="14"/>
        <v>46717.6</v>
      </c>
      <c r="Z86" s="1"/>
    </row>
    <row r="87" spans="1:26" ht="9.75" customHeight="1">
      <c r="A87" s="4" t="s">
        <v>57</v>
      </c>
      <c r="B87" s="5" t="s">
        <v>58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f t="shared" si="14"/>
        <v>0</v>
      </c>
      <c r="Z87" s="1"/>
    </row>
    <row r="88" spans="1:26" ht="9.75" customHeight="1">
      <c r="A88" s="4" t="s">
        <v>59</v>
      </c>
      <c r="B88" s="5" t="s">
        <v>60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f t="shared" si="14"/>
        <v>0</v>
      </c>
      <c r="Z88" s="1"/>
    </row>
    <row r="89" spans="1:26" ht="9.75" customHeight="1">
      <c r="A89" s="4" t="s">
        <v>101</v>
      </c>
      <c r="B89" s="1"/>
      <c r="C89" s="6">
        <f aca="true" t="shared" si="15" ref="C89:X89">+SUM(C83:C88)</f>
        <v>0</v>
      </c>
      <c r="D89" s="6">
        <f t="shared" si="15"/>
        <v>0</v>
      </c>
      <c r="E89" s="6">
        <f t="shared" si="15"/>
        <v>0</v>
      </c>
      <c r="F89" s="6">
        <f t="shared" si="15"/>
        <v>14495.82</v>
      </c>
      <c r="G89" s="6">
        <f t="shared" si="15"/>
        <v>0</v>
      </c>
      <c r="H89" s="6">
        <f t="shared" si="15"/>
        <v>0</v>
      </c>
      <c r="I89" s="6">
        <f t="shared" si="15"/>
        <v>125150.04000000001</v>
      </c>
      <c r="J89" s="6">
        <f t="shared" si="15"/>
        <v>12375</v>
      </c>
      <c r="K89" s="6">
        <f t="shared" si="15"/>
        <v>6733.29</v>
      </c>
      <c r="L89" s="6">
        <f t="shared" si="15"/>
        <v>0</v>
      </c>
      <c r="M89" s="6">
        <f t="shared" si="15"/>
        <v>54170.39</v>
      </c>
      <c r="N89" s="6">
        <f t="shared" si="15"/>
        <v>0</v>
      </c>
      <c r="O89" s="6">
        <f t="shared" si="15"/>
        <v>-10961.72</v>
      </c>
      <c r="P89" s="6">
        <f t="shared" si="15"/>
        <v>0</v>
      </c>
      <c r="Q89" s="6">
        <f t="shared" si="15"/>
        <v>0</v>
      </c>
      <c r="R89" s="6">
        <f t="shared" si="15"/>
        <v>0</v>
      </c>
      <c r="S89" s="6">
        <f t="shared" si="15"/>
        <v>0</v>
      </c>
      <c r="T89" s="6">
        <f t="shared" si="15"/>
        <v>14803.5</v>
      </c>
      <c r="U89" s="6">
        <f t="shared" si="15"/>
        <v>0</v>
      </c>
      <c r="V89" s="6">
        <f t="shared" si="15"/>
        <v>0</v>
      </c>
      <c r="W89" s="6">
        <f t="shared" si="15"/>
        <v>0</v>
      </c>
      <c r="X89" s="6">
        <f t="shared" si="15"/>
        <v>0</v>
      </c>
      <c r="Y89" s="6">
        <f t="shared" si="14"/>
        <v>216766.32000000004</v>
      </c>
      <c r="Z89" s="1"/>
    </row>
    <row r="90" spans="1:26" ht="9.75" customHeight="1">
      <c r="A90" s="4" t="s">
        <v>102</v>
      </c>
      <c r="B90" s="5" t="s">
        <v>46</v>
      </c>
      <c r="C90" s="6">
        <f aca="true" t="shared" si="16" ref="C90:X90">+C21+C30+C39+C52+C61+C70+C76+C89</f>
        <v>53991.369999999995</v>
      </c>
      <c r="D90" s="6">
        <f t="shared" si="16"/>
        <v>12198.28</v>
      </c>
      <c r="E90" s="6">
        <f t="shared" si="16"/>
        <v>443058.95000000007</v>
      </c>
      <c r="F90" s="6">
        <f t="shared" si="16"/>
        <v>14495.82</v>
      </c>
      <c r="G90" s="6">
        <f t="shared" si="16"/>
        <v>23644.79</v>
      </c>
      <c r="H90" s="6">
        <f t="shared" si="16"/>
        <v>0</v>
      </c>
      <c r="I90" s="6">
        <f t="shared" si="16"/>
        <v>727709.63</v>
      </c>
      <c r="J90" s="6">
        <f t="shared" si="16"/>
        <v>23485.02</v>
      </c>
      <c r="K90" s="6">
        <f t="shared" si="16"/>
        <v>40163.22</v>
      </c>
      <c r="L90" s="6">
        <f t="shared" si="16"/>
        <v>45569.13</v>
      </c>
      <c r="M90" s="6">
        <f t="shared" si="16"/>
        <v>79820.76999999999</v>
      </c>
      <c r="N90" s="6">
        <f t="shared" si="16"/>
        <v>3898.79</v>
      </c>
      <c r="O90" s="6">
        <f t="shared" si="16"/>
        <v>123648.69</v>
      </c>
      <c r="P90" s="6">
        <f t="shared" si="16"/>
        <v>33452.34</v>
      </c>
      <c r="Q90" s="6">
        <f t="shared" si="16"/>
        <v>223262.38</v>
      </c>
      <c r="R90" s="6">
        <f t="shared" si="16"/>
        <v>332528.26</v>
      </c>
      <c r="S90" s="6">
        <f t="shared" si="16"/>
        <v>652848.3699999999</v>
      </c>
      <c r="T90" s="6">
        <f t="shared" si="16"/>
        <v>1183730.35</v>
      </c>
      <c r="U90" s="6">
        <f t="shared" si="16"/>
        <v>312073.61</v>
      </c>
      <c r="V90" s="6">
        <f t="shared" si="16"/>
        <v>85892.12</v>
      </c>
      <c r="W90" s="6">
        <f t="shared" si="16"/>
        <v>0</v>
      </c>
      <c r="X90" s="6">
        <f t="shared" si="16"/>
        <v>0</v>
      </c>
      <c r="Y90" s="6">
        <f t="shared" si="14"/>
        <v>4415471.890000001</v>
      </c>
      <c r="Z90" s="1"/>
    </row>
    <row r="91" spans="1:26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>
      <c r="A92" s="4" t="s">
        <v>103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>
      <c r="A93" s="4" t="s">
        <v>104</v>
      </c>
      <c r="B93" s="5" t="s">
        <v>105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33456.88</v>
      </c>
      <c r="U93" s="6">
        <v>0</v>
      </c>
      <c r="V93" s="6">
        <v>0</v>
      </c>
      <c r="W93" s="6">
        <v>0</v>
      </c>
      <c r="X93" s="6">
        <v>0</v>
      </c>
      <c r="Y93" s="6">
        <f>C93+D93+E93+F93+G93+H93+I93+J93+K93+L93+M93+N93+O93+P93+Q93+R93+S93+T93+U93+V93+W93+X93</f>
        <v>33456.88</v>
      </c>
      <c r="Z93" s="1"/>
    </row>
    <row r="94" spans="1:26" ht="9.75" customHeight="1">
      <c r="A94" s="4" t="s">
        <v>106</v>
      </c>
      <c r="B94" s="5" t="s">
        <v>107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f>C94+D94+E94+F94+G94+H94+I94+J94+K94+L94+M94+N94+O94+P94+Q94+R94+S94+T94+U94+V94+W94+X94</f>
        <v>0</v>
      </c>
      <c r="Z94" s="1"/>
    </row>
    <row r="95" spans="1:26" ht="9.75" customHeight="1">
      <c r="A95" s="1"/>
      <c r="B95" s="5" t="s">
        <v>108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>
      <c r="A96" s="4" t="s">
        <v>109</v>
      </c>
      <c r="B96" s="5" t="s">
        <v>110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f>C96+D96+E96+F96+G96+H96+I96+J96+K96+L96+M96+N96+O96+P96+Q96+R96+S96+T96+U96+V96+W96+X96</f>
        <v>0</v>
      </c>
      <c r="Z96" s="1"/>
    </row>
    <row r="97" spans="1:26" ht="9.75" customHeight="1">
      <c r="A97" s="1"/>
      <c r="B97" s="5" t="s">
        <v>111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>
      <c r="A98" s="4" t="s">
        <v>112</v>
      </c>
      <c r="B98" s="5" t="s">
        <v>113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f>C98+D98+E98+F98+G98+H98+I98+J98+K98+L98+M98+N98+O98+P98+Q98+R98+S98+T98+U98+V98+W98+X98</f>
        <v>0</v>
      </c>
      <c r="Z98" s="1"/>
    </row>
    <row r="99" spans="1:26" ht="9.75" customHeight="1">
      <c r="A99" s="4" t="s">
        <v>114</v>
      </c>
      <c r="B99" s="4" t="s">
        <v>115</v>
      </c>
      <c r="C99" s="6">
        <f aca="true" t="shared" si="17" ref="C99:X99">+SUM(C93:C94)-C96-C98</f>
        <v>0</v>
      </c>
      <c r="D99" s="6">
        <f t="shared" si="17"/>
        <v>0</v>
      </c>
      <c r="E99" s="6">
        <f t="shared" si="17"/>
        <v>0</v>
      </c>
      <c r="F99" s="6">
        <f t="shared" si="17"/>
        <v>0</v>
      </c>
      <c r="G99" s="6">
        <f t="shared" si="17"/>
        <v>0</v>
      </c>
      <c r="H99" s="6">
        <f t="shared" si="17"/>
        <v>0</v>
      </c>
      <c r="I99" s="6">
        <f t="shared" si="17"/>
        <v>0</v>
      </c>
      <c r="J99" s="6">
        <f t="shared" si="17"/>
        <v>0</v>
      </c>
      <c r="K99" s="6">
        <f t="shared" si="17"/>
        <v>0</v>
      </c>
      <c r="L99" s="6">
        <f t="shared" si="17"/>
        <v>0</v>
      </c>
      <c r="M99" s="6">
        <f t="shared" si="17"/>
        <v>0</v>
      </c>
      <c r="N99" s="6">
        <f t="shared" si="17"/>
        <v>0</v>
      </c>
      <c r="O99" s="6">
        <f t="shared" si="17"/>
        <v>0</v>
      </c>
      <c r="P99" s="6">
        <f t="shared" si="17"/>
        <v>0</v>
      </c>
      <c r="Q99" s="6">
        <f t="shared" si="17"/>
        <v>0</v>
      </c>
      <c r="R99" s="6">
        <f t="shared" si="17"/>
        <v>0</v>
      </c>
      <c r="S99" s="6">
        <f t="shared" si="17"/>
        <v>0</v>
      </c>
      <c r="T99" s="6">
        <f t="shared" si="17"/>
        <v>33456.88</v>
      </c>
      <c r="U99" s="6">
        <f t="shared" si="17"/>
        <v>0</v>
      </c>
      <c r="V99" s="6">
        <f t="shared" si="17"/>
        <v>0</v>
      </c>
      <c r="W99" s="6">
        <f t="shared" si="17"/>
        <v>0</v>
      </c>
      <c r="X99" s="6">
        <f t="shared" si="17"/>
        <v>0</v>
      </c>
      <c r="Y99" s="6">
        <f>C99+D99+E99+F99+G99+H99+I99+J99+K99+L99+M99+N99+O99+P99+Q99+R99+S99+T99+U99+V99+W99+X99</f>
        <v>33456.88</v>
      </c>
      <c r="Z99" s="1"/>
    </row>
    <row r="100" spans="1:26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>
      <c r="A101" s="4" t="s">
        <v>116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>
      <c r="A102" s="4" t="s">
        <v>117</v>
      </c>
      <c r="B102" s="5" t="s">
        <v>118</v>
      </c>
      <c r="C102" s="6">
        <f aca="true" t="shared" si="18" ref="C102:X102">+C99</f>
        <v>0</v>
      </c>
      <c r="D102" s="6">
        <f t="shared" si="18"/>
        <v>0</v>
      </c>
      <c r="E102" s="6">
        <f t="shared" si="18"/>
        <v>0</v>
      </c>
      <c r="F102" s="6">
        <f t="shared" si="18"/>
        <v>0</v>
      </c>
      <c r="G102" s="6">
        <f t="shared" si="18"/>
        <v>0</v>
      </c>
      <c r="H102" s="6">
        <f t="shared" si="18"/>
        <v>0</v>
      </c>
      <c r="I102" s="6">
        <f t="shared" si="18"/>
        <v>0</v>
      </c>
      <c r="J102" s="6">
        <f t="shared" si="18"/>
        <v>0</v>
      </c>
      <c r="K102" s="6">
        <f t="shared" si="18"/>
        <v>0</v>
      </c>
      <c r="L102" s="6">
        <f t="shared" si="18"/>
        <v>0</v>
      </c>
      <c r="M102" s="6">
        <f t="shared" si="18"/>
        <v>0</v>
      </c>
      <c r="N102" s="6">
        <f t="shared" si="18"/>
        <v>0</v>
      </c>
      <c r="O102" s="6">
        <f t="shared" si="18"/>
        <v>0</v>
      </c>
      <c r="P102" s="6">
        <f t="shared" si="18"/>
        <v>0</v>
      </c>
      <c r="Q102" s="6">
        <f t="shared" si="18"/>
        <v>0</v>
      </c>
      <c r="R102" s="6">
        <f t="shared" si="18"/>
        <v>0</v>
      </c>
      <c r="S102" s="6">
        <f t="shared" si="18"/>
        <v>0</v>
      </c>
      <c r="T102" s="6">
        <f t="shared" si="18"/>
        <v>33456.88</v>
      </c>
      <c r="U102" s="6">
        <f t="shared" si="18"/>
        <v>0</v>
      </c>
      <c r="V102" s="6">
        <f t="shared" si="18"/>
        <v>0</v>
      </c>
      <c r="W102" s="6">
        <f t="shared" si="18"/>
        <v>0</v>
      </c>
      <c r="X102" s="6">
        <f t="shared" si="18"/>
        <v>0</v>
      </c>
      <c r="Y102" s="6">
        <f>C102+D102+E102+F102+G102+H102+I102+J102+K102+L102+M102+N102+O102+P102+Q102+R102+S102+T102+U102+V102+W102+X102</f>
        <v>33456.88</v>
      </c>
      <c r="Z102" s="1"/>
    </row>
    <row r="103" spans="1:26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>
      <c r="A104" s="4" t="s">
        <v>119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>
      <c r="A105" s="4" t="s">
        <v>120</v>
      </c>
      <c r="B105" s="5" t="s">
        <v>118</v>
      </c>
      <c r="C105" s="6">
        <f aca="true" t="shared" si="19" ref="C105:X105">+C11-C90+C99</f>
        <v>-5284.249999999993</v>
      </c>
      <c r="D105" s="6">
        <f t="shared" si="19"/>
        <v>-12198.28</v>
      </c>
      <c r="E105" s="6">
        <f t="shared" si="19"/>
        <v>39268.31999999995</v>
      </c>
      <c r="F105" s="6">
        <f t="shared" si="19"/>
        <v>2688.9900000000016</v>
      </c>
      <c r="G105" s="6">
        <f t="shared" si="19"/>
        <v>-1593.6399999999994</v>
      </c>
      <c r="H105" s="6">
        <f t="shared" si="19"/>
        <v>0</v>
      </c>
      <c r="I105" s="6">
        <f t="shared" si="19"/>
        <v>235044.89</v>
      </c>
      <c r="J105" s="6">
        <f t="shared" si="19"/>
        <v>-23485.02</v>
      </c>
      <c r="K105" s="6">
        <f t="shared" si="19"/>
        <v>-1503.4500000000044</v>
      </c>
      <c r="L105" s="6">
        <f t="shared" si="19"/>
        <v>424.1399999999994</v>
      </c>
      <c r="M105" s="6">
        <f t="shared" si="19"/>
        <v>-79820.76999999999</v>
      </c>
      <c r="N105" s="6">
        <f t="shared" si="19"/>
        <v>500</v>
      </c>
      <c r="O105" s="6">
        <f t="shared" si="19"/>
        <v>199804.59000000003</v>
      </c>
      <c r="P105" s="6">
        <f t="shared" si="19"/>
        <v>5000</v>
      </c>
      <c r="Q105" s="6">
        <f t="shared" si="19"/>
        <v>-238.4100000000035</v>
      </c>
      <c r="R105" s="6">
        <f t="shared" si="19"/>
        <v>15.739999999990687</v>
      </c>
      <c r="S105" s="6">
        <f t="shared" si="19"/>
        <v>132103.33000000007</v>
      </c>
      <c r="T105" s="6">
        <f t="shared" si="19"/>
        <v>-417222.0800000001</v>
      </c>
      <c r="U105" s="6">
        <f t="shared" si="19"/>
        <v>0</v>
      </c>
      <c r="V105" s="6">
        <f t="shared" si="19"/>
        <v>429.9400000000023</v>
      </c>
      <c r="W105" s="6">
        <f t="shared" si="19"/>
        <v>0</v>
      </c>
      <c r="X105" s="6">
        <f t="shared" si="19"/>
        <v>0</v>
      </c>
      <c r="Y105" s="6">
        <f>C105+D105+E105+F105+G105+H105+I105+J105+K105+L105+M105+N105+O105+P105+Q105+R105+S105+T105+U105+V105+W105+X105</f>
        <v>73934.03999999998</v>
      </c>
      <c r="Z105" s="1"/>
    </row>
    <row r="106" spans="1:2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>
      <c r="A107" s="4" t="s">
        <v>121</v>
      </c>
      <c r="B107" s="5" t="s">
        <v>122</v>
      </c>
      <c r="C107" s="6">
        <v>1976.2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356314.79</v>
      </c>
      <c r="U107" s="6">
        <v>-7295.88</v>
      </c>
      <c r="V107" s="6">
        <v>16211.05</v>
      </c>
      <c r="W107" s="6">
        <v>0</v>
      </c>
      <c r="X107" s="6">
        <v>101121.2</v>
      </c>
      <c r="Y107" s="6">
        <f>C107+D107+E107+F107+G107+H107+I107+J107+K107+L107+M107+N107+O107+P107+Q107+R107+S107+T107+U107+V107+W107+X107</f>
        <v>468327.36</v>
      </c>
      <c r="Z107" s="1"/>
    </row>
    <row r="108" spans="1:26" ht="9.75" customHeight="1">
      <c r="A108" s="4" t="s">
        <v>123</v>
      </c>
      <c r="B108" s="5" t="s">
        <v>118</v>
      </c>
      <c r="C108" s="6">
        <f aca="true" t="shared" si="20" ref="C108:X108">+C105+C107</f>
        <v>-3308.049999999993</v>
      </c>
      <c r="D108" s="6">
        <f t="shared" si="20"/>
        <v>-12198.28</v>
      </c>
      <c r="E108" s="6">
        <f t="shared" si="20"/>
        <v>39268.31999999995</v>
      </c>
      <c r="F108" s="6">
        <f t="shared" si="20"/>
        <v>2688.9900000000016</v>
      </c>
      <c r="G108" s="6">
        <f t="shared" si="20"/>
        <v>-1593.6399999999994</v>
      </c>
      <c r="H108" s="6">
        <f t="shared" si="20"/>
        <v>0</v>
      </c>
      <c r="I108" s="6">
        <f t="shared" si="20"/>
        <v>235044.89</v>
      </c>
      <c r="J108" s="6">
        <f t="shared" si="20"/>
        <v>-23485.02</v>
      </c>
      <c r="K108" s="6">
        <f t="shared" si="20"/>
        <v>-1503.4500000000044</v>
      </c>
      <c r="L108" s="6">
        <f t="shared" si="20"/>
        <v>424.1399999999994</v>
      </c>
      <c r="M108" s="6">
        <f t="shared" si="20"/>
        <v>-79820.76999999999</v>
      </c>
      <c r="N108" s="6">
        <f t="shared" si="20"/>
        <v>500</v>
      </c>
      <c r="O108" s="6">
        <f t="shared" si="20"/>
        <v>199804.59000000003</v>
      </c>
      <c r="P108" s="6">
        <f t="shared" si="20"/>
        <v>5000</v>
      </c>
      <c r="Q108" s="6">
        <f t="shared" si="20"/>
        <v>-238.4100000000035</v>
      </c>
      <c r="R108" s="6">
        <f t="shared" si="20"/>
        <v>15.739999999990687</v>
      </c>
      <c r="S108" s="6">
        <f t="shared" si="20"/>
        <v>132103.33000000007</v>
      </c>
      <c r="T108" s="6">
        <f t="shared" si="20"/>
        <v>-60907.290000000095</v>
      </c>
      <c r="U108" s="6">
        <f t="shared" si="20"/>
        <v>-7295.88</v>
      </c>
      <c r="V108" s="6">
        <f t="shared" si="20"/>
        <v>16640.99</v>
      </c>
      <c r="W108" s="6">
        <f t="shared" si="20"/>
        <v>0</v>
      </c>
      <c r="X108" s="6">
        <f t="shared" si="20"/>
        <v>101121.2</v>
      </c>
      <c r="Y108" s="6">
        <f>C108+D108+E108+F108+G108+H108+I108+J108+K108+L108+M108+N108+O108+P108+Q108+R108+S108+T108+U108+V108+W108+X108</f>
        <v>542261.3999999999</v>
      </c>
      <c r="Z108" s="1"/>
    </row>
  </sheetData>
  <sheetProtection sheet="1" objects="1" scenarios="1"/>
  <mergeCells count="24">
    <mergeCell ref="C1:H1"/>
    <mergeCell ref="C2:G2"/>
    <mergeCell ref="I1:N1"/>
    <mergeCell ref="I2:M2"/>
    <mergeCell ref="O1:T1"/>
    <mergeCell ref="O2:S2"/>
    <mergeCell ref="U1:Z1"/>
    <mergeCell ref="U2:Y2"/>
    <mergeCell ref="C40:H40"/>
    <mergeCell ref="C41:G41"/>
    <mergeCell ref="I40:N40"/>
    <mergeCell ref="I41:M41"/>
    <mergeCell ref="O40:T40"/>
    <mergeCell ref="O41:S41"/>
    <mergeCell ref="U40:Z40"/>
    <mergeCell ref="U41:Y41"/>
    <mergeCell ref="U77:Z77"/>
    <mergeCell ref="U78:Y78"/>
    <mergeCell ref="C77:H77"/>
    <mergeCell ref="C78:G78"/>
    <mergeCell ref="I77:N77"/>
    <mergeCell ref="I78:M78"/>
    <mergeCell ref="O77:T77"/>
    <mergeCell ref="O78:S78"/>
  </mergeCells>
  <printOptions/>
  <pageMargins left="0" right="0" top="1.25" bottom="0" header="0.2" footer="0.5"/>
  <pageSetup horizontalDpi="600" verticalDpi="600" orientation="landscape" scale="95" r:id="rId1"/>
  <headerFooter>
    <oddHeader>&amp;CCONECUH COUNTY BOARD OF EDUCATION
FUNDING AND EXPENDITURE REPORT FOR ACCOUNTABILITY
GOVERNMENTAL - SPECIAL FUND TYPE BY FUND SOURCE
FOR THE FISCAL YEAR ENDED SEPTEMBER 30, 2021</oddHeader>
  </headerFooter>
  <rowBreaks count="2" manualBreakCount="2">
    <brk id="39" max="255" man="1"/>
    <brk id="76" max="255" man="1"/>
  </rowBreaks>
  <colBreaks count="3" manualBreakCount="3">
    <brk id="8" max="65535" man="1"/>
    <brk id="14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 Brock</cp:lastModifiedBy>
  <dcterms:created xsi:type="dcterms:W3CDTF">2021-12-15T20:49:27Z</dcterms:created>
  <dcterms:modified xsi:type="dcterms:W3CDTF">2021-12-15T21:38:03Z</dcterms:modified>
  <cp:category/>
  <cp:version/>
  <cp:contentType/>
  <cp:contentStatus/>
</cp:coreProperties>
</file>